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hidePivotFieldList="1"/>
  <mc:AlternateContent xmlns:mc="http://schemas.openxmlformats.org/markup-compatibility/2006">
    <mc:Choice Requires="x15">
      <x15ac:absPath xmlns:x15ac="http://schemas.microsoft.com/office/spreadsheetml/2010/11/ac" url="https://stavangerkommune.sharepoint.com/sites/grHandlings-ogkonomiplan/Delte dokumenter/HØP 2022-2025/01 HØP Hoveddokumenter/11 Hoveddokument - forslag KD/Tabeller og grafer/Wordpress/Kap 17/"/>
    </mc:Choice>
  </mc:AlternateContent>
  <xr:revisionPtr revIDLastSave="11" documentId="8_{4D826212-2FF4-4E46-8D2E-28D925D3DEF0}" xr6:coauthVersionLast="47" xr6:coauthVersionMax="47" xr10:uidLastSave="{822A4804-D616-46FB-BBD9-035A4E2FB8EC}"/>
  <bookViews>
    <workbookView xWindow="-108" yWindow="-108" windowWidth="23256" windowHeight="12576" xr2:uid="{00000000-000D-0000-FFFF-FFFF00000000}"/>
  </bookViews>
  <sheets>
    <sheet name="Bevilgningsoversikt 2022-2025 " sheetId="4" r:id="rId1"/>
    <sheet name="Bevilgn.overs. 2022-2025 m komm" sheetId="3" state="hidden" r:id="rId2"/>
    <sheet name="Pivot" sheetId="2" state="hidden" r:id="rId3"/>
    <sheet name="data bev.oversikt" sheetId="1" state="hidden" r:id="rId4"/>
  </sheets>
  <calcPr calcId="191028"/>
  <pivotCaches>
    <pivotCache cacheId="1"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3" l="1"/>
  <c r="H6" i="3"/>
  <c r="G6" i="3"/>
  <c r="F6" i="3"/>
  <c r="I9" i="3"/>
  <c r="H9" i="3"/>
  <c r="G9" i="3"/>
  <c r="F9" i="3"/>
  <c r="E9" i="3"/>
  <c r="E6" i="3"/>
  <c r="C31" i="3"/>
  <c r="D31" i="3"/>
  <c r="K11" i="3"/>
  <c r="K9" i="3"/>
  <c r="E11" i="3"/>
  <c r="E7" i="3"/>
  <c r="F7" i="3"/>
  <c r="G7" i="3"/>
  <c r="H7" i="3"/>
  <c r="I7" i="3"/>
  <c r="F11" i="3"/>
  <c r="G11" i="3"/>
  <c r="H11" i="3"/>
  <c r="H12" i="3" s="1"/>
  <c r="I11" i="3"/>
  <c r="E20" i="3"/>
  <c r="F20" i="3"/>
  <c r="G20" i="3"/>
  <c r="H20" i="3"/>
  <c r="I20" i="3"/>
  <c r="E31" i="3"/>
  <c r="F31" i="3"/>
  <c r="G31" i="3"/>
  <c r="H31" i="3"/>
  <c r="I31" i="3"/>
  <c r="E12" i="3" l="1"/>
  <c r="H23" i="3"/>
  <c r="H32" i="3" s="1"/>
  <c r="G12" i="3"/>
  <c r="G23" i="3" s="1"/>
  <c r="G32" i="3" s="1"/>
  <c r="F12" i="3"/>
  <c r="F23" i="3" s="1"/>
  <c r="F32" i="3" s="1"/>
  <c r="E23" i="3"/>
  <c r="E32" i="3" s="1"/>
  <c r="I12" i="3"/>
  <c r="I23" i="3" s="1"/>
  <c r="I3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tc={46B3BF07-1DC1-459D-AC70-97C475CC343F}</author>
  </authors>
  <commentList>
    <comment ref="B6" authorId="0" shapeId="0" xr:uid="{46B3BF07-1DC1-459D-AC70-97C475CC343F}">
      <text>
        <t>[Kommentartråd]
Din versjon av Excel lar deg lese denne kommentartråden. Eventuelle endringer i den vil imidlertid bli fjernet hvis filen åpnes i en nyere versjon av Excel. Finn ut mer: https://go.microsoft.com/fwlink/?linkid=870924
Kommentar:
    Endret iht avtale med Wimala og Vibeke 21.10.21</t>
      </text>
    </comment>
  </commentList>
</comments>
</file>

<file path=xl/sharedStrings.xml><?xml version="1.0" encoding="utf-8"?>
<sst xmlns="http://schemas.openxmlformats.org/spreadsheetml/2006/main" count="1758" uniqueCount="493">
  <si>
    <t>Regnskap 2020</t>
  </si>
  <si>
    <t>Vedtatt budsjett 2021</t>
  </si>
  <si>
    <t>Justert budsjett 2021</t>
  </si>
  <si>
    <t>Forslag budsjett 2022</t>
  </si>
  <si>
    <t>Forslag budsjett 2023</t>
  </si>
  <si>
    <t>Forslag budsjett 2024</t>
  </si>
  <si>
    <t>Forslag budsjett 2025</t>
  </si>
  <si>
    <t>1.</t>
  </si>
  <si>
    <t>Rammetilskudd</t>
  </si>
  <si>
    <t>2.</t>
  </si>
  <si>
    <t>Inntekts- og formueskatt</t>
  </si>
  <si>
    <t>3.</t>
  </si>
  <si>
    <t>Eiendomsskatt</t>
  </si>
  <si>
    <t>4.</t>
  </si>
  <si>
    <t>Andre generelle driftsinntekter</t>
  </si>
  <si>
    <t>5.</t>
  </si>
  <si>
    <t>Sum generelle driftsinntekter</t>
  </si>
  <si>
    <t>6.</t>
  </si>
  <si>
    <t>Sum bevilgninger drift, netto</t>
  </si>
  <si>
    <t>7.</t>
  </si>
  <si>
    <t>Avskrivninger</t>
  </si>
  <si>
    <t>8.</t>
  </si>
  <si>
    <t>Sum netto driftsutgifter</t>
  </si>
  <si>
    <t>9.</t>
  </si>
  <si>
    <t>Brutto driftsresultat</t>
  </si>
  <si>
    <t>10.</t>
  </si>
  <si>
    <t>Renteinntekter</t>
  </si>
  <si>
    <t>11.</t>
  </si>
  <si>
    <t>Utbytter</t>
  </si>
  <si>
    <t>12.</t>
  </si>
  <si>
    <t>Gevinster og tap på finansielle omløpsmidler</t>
  </si>
  <si>
    <t xml:space="preserve"> -   </t>
  </si>
  <si>
    <t>13.</t>
  </si>
  <si>
    <t>Renteutgifter</t>
  </si>
  <si>
    <t>14.</t>
  </si>
  <si>
    <t>Avdrag på lån</t>
  </si>
  <si>
    <t>15.</t>
  </si>
  <si>
    <t>Mottatte avdrag på konserninterne utlån</t>
  </si>
  <si>
    <t>Netto finansutgifter</t>
  </si>
  <si>
    <t>16.</t>
  </si>
  <si>
    <t>Motpost avskrivninger</t>
  </si>
  <si>
    <t>17.</t>
  </si>
  <si>
    <t>Netto driftsresultat</t>
  </si>
  <si>
    <t>Disponering eller dekning av netto driftsresultat:</t>
  </si>
  <si>
    <t>18.</t>
  </si>
  <si>
    <t>Overføring til investering</t>
  </si>
  <si>
    <t>19.</t>
  </si>
  <si>
    <t>Netto avsetninger til eller bruk av bundne driftsfond</t>
  </si>
  <si>
    <t>20.</t>
  </si>
  <si>
    <t>Netto avsetninger til eller bruk av disposisjonsfond</t>
  </si>
  <si>
    <t>21.</t>
  </si>
  <si>
    <t>Dekning av tidligere års merforbruk</t>
  </si>
  <si>
    <t>Bruk av tidligere års mindreforbruk</t>
  </si>
  <si>
    <t>22.</t>
  </si>
  <si>
    <t>Sum disponeringer eller dekning av netto driftsresultat</t>
  </si>
  <si>
    <t>23.</t>
  </si>
  <si>
    <t>Fremført til inndekning i senere år (merforbruk).</t>
  </si>
  <si>
    <t>Konsolidert budsjett 2021</t>
  </si>
  <si>
    <t>Diff bevilgning drift netto del 1 og del 2 vedtatt 2021 skyldes:</t>
  </si>
  <si>
    <t>Korrigert sum bevilgninger drift,netto</t>
  </si>
  <si>
    <t>fra del 2</t>
  </si>
  <si>
    <t>Slettes?</t>
  </si>
  <si>
    <t>Jfr diskusjon m Wimala og Vibeke 21.10.21 - Kalkulatoriske renteinnt fra VAR legges på, andre generelle inntekter. kostnaden legges på Sum bev. drift netto. Konserninterne avdrag (langsiktige mellomværende) tas ut fra Sum bev. drift netto og legges på Andre generelle driftsinntekter.</t>
  </si>
  <si>
    <t>Radetiketter</t>
  </si>
  <si>
    <t>Summer av Inngående budsjett</t>
  </si>
  <si>
    <t>Summer av 2022</t>
  </si>
  <si>
    <t>Summer av 2023</t>
  </si>
  <si>
    <t>Summer av 2024</t>
  </si>
  <si>
    <t>Summer av 2025</t>
  </si>
  <si>
    <t>Fremført til inndekning i senere år (merforbruk)</t>
  </si>
  <si>
    <t>Totalsum</t>
  </si>
  <si>
    <t>Brukte filtre:
Aktivert tiltak er Ja eller (Tom)</t>
  </si>
  <si>
    <t>Bevilgningsoversikt niv_x0</t>
  </si>
  <si>
    <t>Bevilgningsoversikt niv_x00</t>
  </si>
  <si>
    <t>Bevilgningsoversikt niv_x02</t>
  </si>
  <si>
    <t>Kostraart navn og nummer</t>
  </si>
  <si>
    <t>ART</t>
  </si>
  <si>
    <t>Inngående budsjett</t>
  </si>
  <si>
    <t>2022</t>
  </si>
  <si>
    <t>2023</t>
  </si>
  <si>
    <t>2024</t>
  </si>
  <si>
    <t>2025</t>
  </si>
  <si>
    <t>870 SKATT PÅ INNTEKT OG FORMUE</t>
  </si>
  <si>
    <t>18700 SKATT PÅ INNTEKT OG FORMUE</t>
  </si>
  <si>
    <t>800 RAMMETILSKUDD</t>
  </si>
  <si>
    <t>18000 RAMMETILSKUDD</t>
  </si>
  <si>
    <t>990 MOTPOST AVSKRIVNINGER</t>
  </si>
  <si>
    <t>19900 MOTPOST AVSKRIVNINGER</t>
  </si>
  <si>
    <t>700 REFUSJON FRA STATEN</t>
  </si>
  <si>
    <t>17090 ANDRE STATSTILSKUDD/REFUSJONER</t>
  </si>
  <si>
    <t>640 MERVERDIAVGIFTSPLIKTIGE GEBYRER</t>
  </si>
  <si>
    <t>16402 AVGIFTSPLIKTIGE  ÅRSAVGIFTER VARS</t>
  </si>
  <si>
    <t>905 UTBYTTE OG EIERUTTAK</t>
  </si>
  <si>
    <t>19050 AKSJEUTBYTTE</t>
  </si>
  <si>
    <t>630 UTLEIE AV BOLIGER OG LOKALER MV. OG FESTEAVGIFTER</t>
  </si>
  <si>
    <t>16300 HUSLEIEINNTEKTER</t>
  </si>
  <si>
    <t>999 INTERNE TRANSAKSJONER</t>
  </si>
  <si>
    <t>17921 INTERNSALG, FASTPRIS AVG.FRITT</t>
  </si>
  <si>
    <t>875 EIENDOMSSKATT BOLIGER OG FRITIDSEIENDOMMER</t>
  </si>
  <si>
    <t>18750 EIENDOMSSKATT BOLIGER OG FRITIDSEIENDOMMER</t>
  </si>
  <si>
    <t>810 ANDRE STATLIGE OVERFØRINGER</t>
  </si>
  <si>
    <t>18100 ANDRE STATLIGE OVERFØRINGER</t>
  </si>
  <si>
    <t>16406 AVGIFTSPLIKTIG VANN &amp; AVLØP MÅLER</t>
  </si>
  <si>
    <t>600 BRUKERBETALINGER</t>
  </si>
  <si>
    <t>16021 BETALING LANGTIDSOPPHOLD</t>
  </si>
  <si>
    <t>620 ANNET SALG AV VARER OG TJENESTER, GEBYRER O.L. UTENFOR AVGIFTSOMRÅDET</t>
  </si>
  <si>
    <t>16216 AVGIFTSFRITT SALG AV VARER OG TJENESTER</t>
  </si>
  <si>
    <t>17920 INTERNSALG/INTERNOVERFØRING AVG.FRITT</t>
  </si>
  <si>
    <t>16010 FORELDREBETALING BARNEHAGER</t>
  </si>
  <si>
    <t>729 KOMPENSASJON FOR MERVERDIAVGIFT</t>
  </si>
  <si>
    <t>17290 KOMPENSASJON FOR MERVERDIAVGIFT DRIFT</t>
  </si>
  <si>
    <t>16011 FORELDREBETALING SFO</t>
  </si>
  <si>
    <t>710 SYKELØNNSREFUSJON</t>
  </si>
  <si>
    <t>17101 SYKELØNNSREFUSJON</t>
  </si>
  <si>
    <t>590 AVSKRIVNINGER</t>
  </si>
  <si>
    <t>19901 MOTPOST AVSKRIVNINGER RENTER RESTVERDI</t>
  </si>
  <si>
    <t>874 EIENDOMSSKATT ANNEN EIENDOM</t>
  </si>
  <si>
    <t>18740 EIENDOMSSKATT ANNEN EIENDOM</t>
  </si>
  <si>
    <t>750 REFUSJON FRA KOMMUNER</t>
  </si>
  <si>
    <t>17500 REFUSJON FRA KOMMUNER</t>
  </si>
  <si>
    <t>900 RENTEINNTEKTER</t>
  </si>
  <si>
    <t>19009 ANDRE RENTEINNTEKTER</t>
  </si>
  <si>
    <t>650 ANNET MERVERDIAVGIFTSPLIKTIG SALG AV VARER OG TJENESTER</t>
  </si>
  <si>
    <t>16504 AVGIFTSPL. SALG AV VARER OG TJENESTER</t>
  </si>
  <si>
    <t>880 OVERFØRINGER FRA KOMMUNALT FORETAK I EGEN KOMMUNE</t>
  </si>
  <si>
    <t>18800 OVERF. FRA KOMMUNALT FORETAK I EGEN KOMMUNE</t>
  </si>
  <si>
    <t>16230 ANDRE AVGIFTSFRIE AVGIFTER &amp; GEBYR</t>
  </si>
  <si>
    <t>16302 LEIEINNTEKTER LOKALER</t>
  </si>
  <si>
    <t>690 FORDELTE UTGIFTER/INTERNSALG</t>
  </si>
  <si>
    <t>17901 ABI UTFØRER (MOTPOST 12901) BRUKES KUN I INTERN KONTOPLAN</t>
  </si>
  <si>
    <t>17102 REFUSJON FØDSELSPENGER</t>
  </si>
  <si>
    <t>940 BRUK AV UBUNDNE FOND</t>
  </si>
  <si>
    <t>19400 BRUK AV UBUNDNE FOND</t>
  </si>
  <si>
    <t>19000 RENTER AV BANKINNSKUDD</t>
  </si>
  <si>
    <t>770 REFUSJON FRA ANDRE</t>
  </si>
  <si>
    <t>17711 MATPENGER BARNEHAGE/SFO</t>
  </si>
  <si>
    <t>19003 RENTER FINANSFORVALTNING2</t>
  </si>
  <si>
    <t>18117 TILSKUDD FRA HUSBANKEN</t>
  </si>
  <si>
    <t>890 OVERFØRINGER FRA ANDRE</t>
  </si>
  <si>
    <t>18909 OVERFØRINGER FRA ANDRE (PRIVATE)</t>
  </si>
  <si>
    <t>16231 ANDRE AVGIFTSFRIE INNTEKTER</t>
  </si>
  <si>
    <t>730 REFUSJON FRA FYLKESKOMMUNER</t>
  </si>
  <si>
    <t>17300 REFUSJON FRA FYLKESKOMMUNER</t>
  </si>
  <si>
    <t>16013 ELEVKONTINGENT MUSIKKSKOLE</t>
  </si>
  <si>
    <t>629 BILLETTINNTEKTER</t>
  </si>
  <si>
    <t>16290 BILLETTINNTEKTER UTEN MVA</t>
  </si>
  <si>
    <t>170 TRANSPORT OG REISE</t>
  </si>
  <si>
    <t>11708 REISE UTLAND</t>
  </si>
  <si>
    <t>17700 REFUSJON FRA ANDRE (PRIVATE)</t>
  </si>
  <si>
    <t>16025 BETALING HJELP I HJEMMET</t>
  </si>
  <si>
    <t>780 SALG TIL KOMMUNALT FORETAK I EGEN KOMMUNE</t>
  </si>
  <si>
    <t>17810 SALG TIL IKS DER KOMMUNE SELV ER DELTAKER</t>
  </si>
  <si>
    <t>650 ANNET AVGIFTSPLIKTIG SALG AV VARER OG TJENESTER</t>
  </si>
  <si>
    <t>16509 AVGIFTSPLIKTIG AVGIFT &amp; GEBYR (IKKE VAR)</t>
  </si>
  <si>
    <t>17030 FASTLØNNSTILSKUDD</t>
  </si>
  <si>
    <t>19006 RENTER SWAP KONTRAKTER2</t>
  </si>
  <si>
    <t>16219 INNTEKTER VED KURS/ARRANGEMENTER</t>
  </si>
  <si>
    <t>16026 PASIENTBETALING LEGEKONSULTASJON.</t>
  </si>
  <si>
    <t>16030 ÅRSAVGIFT TRYGGHETSALARM</t>
  </si>
  <si>
    <t>17709 REFUSJON  KLIENT</t>
  </si>
  <si>
    <t>950 BRUK AV BUNDNE FOND</t>
  </si>
  <si>
    <t>19500 BRUK AV BUNDNE FOND</t>
  </si>
  <si>
    <t>090 PENSJONSINNSKUDD OG TREKKPLIKTIGE FORSIKRINGSORDNINGER</t>
  </si>
  <si>
    <t>10975 MOTKONTO GRUPPELIV/ULYKKE OG TELEFON/SJABLON</t>
  </si>
  <si>
    <t>901 KONSERNINTERNE RENTEINNTEKTER</t>
  </si>
  <si>
    <t>19011 KONSERNINTERNE RENTEINNTEKTER</t>
  </si>
  <si>
    <t>16027 PASIENTBETALING VAKSINASJON</t>
  </si>
  <si>
    <t>16301 FESTEAVGIFTER FOR KOMMUNALE TOMTER</t>
  </si>
  <si>
    <t>16212 BEVILLINGS-/SERVERINGSAVGIFT</t>
  </si>
  <si>
    <t>920 MOTTATTE AVDRAG PÅ UTLÅN</t>
  </si>
  <si>
    <t>19210 MOTTATTE AVDRAG PÅ KONSERNINTERNE UTLÅN</t>
  </si>
  <si>
    <t>17710 BETALING KOST ANSATTE</t>
  </si>
  <si>
    <t>17103 FERIEPENGER AV SYKELØNNSREFUSJON</t>
  </si>
  <si>
    <t>17707 REFUSJON ORGANISASJONER</t>
  </si>
  <si>
    <t>16403 AVGIFTSPLIKTIG MÅLERLEIE</t>
  </si>
  <si>
    <t>19205 INNBETALING SOSIALLÅN</t>
  </si>
  <si>
    <t>17104 FERIEPENGER AV FØDSELSPENGER</t>
  </si>
  <si>
    <t>16020 BETALING VED OPPHOLD INSTITUSJONER/HJEM</t>
  </si>
  <si>
    <t>17800 SALG TIL KOMMUNALT FORETAK I EGEN KOMMUNE</t>
  </si>
  <si>
    <t>16210 AVGIFTSFRI TILKNYTNINGSAVGIFT</t>
  </si>
  <si>
    <t>16401 AVGIFTSPLIKTIG TILKNYTNINGSAVGIFT</t>
  </si>
  <si>
    <t>16032 BETALING DAGSENTEROPPHOLD ELDRE</t>
  </si>
  <si>
    <t>16023 BETALING DAGSENTEROPPHOLD</t>
  </si>
  <si>
    <t>010 FAST LØNN</t>
  </si>
  <si>
    <t>10197 KOSTRA KORRIGERING LØNN</t>
  </si>
  <si>
    <t>16214 KANTINESALG AVGIFTSFRITT</t>
  </si>
  <si>
    <t>16220 INNBETALING AVSKREVNE FORDRINGER UTEN MVA</t>
  </si>
  <si>
    <t>16404 AVG.PL. SALG AV VARER OG TJENESTER (VARS)</t>
  </si>
  <si>
    <t>17803 HUSLEIEINNTEKTER FRA FORETAK</t>
  </si>
  <si>
    <t>16022 BETALING KORTTIDSOPPHOLD</t>
  </si>
  <si>
    <t>17301 TILSKUDD LÆRLINGER</t>
  </si>
  <si>
    <t>16024 BETALING TRYGGHETSAVDELING</t>
  </si>
  <si>
    <t>830 OVERFØRING FRA FYLKESKOMMUNER</t>
  </si>
  <si>
    <t>18300 OVERFØRING FRA FYLKESKOMMUNENER</t>
  </si>
  <si>
    <t>020 LØNN TIL VIKARER</t>
  </si>
  <si>
    <t>10199 ANORDNET LØNN</t>
  </si>
  <si>
    <t>16507 AVGIFTSPLIKTIG LEIE UTSTYR</t>
  </si>
  <si>
    <t>850 OVERFØRING FRA KOMMUNER</t>
  </si>
  <si>
    <t>18500 OVERFØRING FRA (ANDRE) KOMMUNER</t>
  </si>
  <si>
    <t>130 POST, BANKTJENESTER, TELEFON, INTERNETT/BREDBÅND</t>
  </si>
  <si>
    <t>19020 AGIO VALUTAGEVINST</t>
  </si>
  <si>
    <t>17031 TILSKUDD SYSSELSETTING</t>
  </si>
  <si>
    <t>184 BIOENERGI</t>
  </si>
  <si>
    <t>11840 BIOENERGI</t>
  </si>
  <si>
    <t>185 FORSIKRINGER, VAKTHOLD OG SIKRING</t>
  </si>
  <si>
    <t>11859 TILSKUDD NORSK PASIENTSKADEERSTATNING</t>
  </si>
  <si>
    <t>200 KJØP OG FINANSIELL LEASING AV DRIFTSMIDLER</t>
  </si>
  <si>
    <t>12005 NETTVERKSUTSYR (BASESTASJONER)</t>
  </si>
  <si>
    <t>370 KJØP FRA ANDRE</t>
  </si>
  <si>
    <t>13711 TILSKUDD ALDERSHJEM</t>
  </si>
  <si>
    <t>13721 TILSKUDD PRIVATE SKOLER</t>
  </si>
  <si>
    <t>13733 HYTTERENOVASJON</t>
  </si>
  <si>
    <t>480 OVERFØRING TIL KOMMUNALT FORETAK I EGEN KOMMUNE</t>
  </si>
  <si>
    <t>14850 OVERF. TIL IKS DER KOMM. SELV ER DELTAKER</t>
  </si>
  <si>
    <t>270 ANDRE TJENESTER (SOM INNGÅR I EGENPROD.)</t>
  </si>
  <si>
    <t>12704 EKSTERN REVISJON</t>
  </si>
  <si>
    <t>380 KJØP FRA KOMMUNALT FORETAK I EGEN KOMMUNE</t>
  </si>
  <si>
    <t>13802 MATERIALKJØP FRA FORETAK TIL BYGG OG ANLEGG</t>
  </si>
  <si>
    <t>13806 KJØP AV DRIVSTOFF FRA FORETAK</t>
  </si>
  <si>
    <t>13811 VEDLIKEHOLD UTFØRT AV FORETAK IFBM. INN- OG UTFLYTTING</t>
  </si>
  <si>
    <t>17801 SALG TIL (AVG.PL.) KOMMUNALT FORETAK I EGEN KOMMUNE</t>
  </si>
  <si>
    <t>511 KONSERNINTERNE AVDRAG</t>
  </si>
  <si>
    <t>15110 KONSERNINTERNE AVDRAG</t>
  </si>
  <si>
    <t>501 KONSERNINTERNE RENTEUTGIFTER</t>
  </si>
  <si>
    <t>15011 KONSERNINTERNE RENTEUTGIFTER</t>
  </si>
  <si>
    <t>105 UNDERVISNINGSMATERIELL</t>
  </si>
  <si>
    <t>11054 LEKER</t>
  </si>
  <si>
    <t>13814 KJØP AV MAT FRA FORETAK</t>
  </si>
  <si>
    <t>500 RENTEUTGIFTER, PROVISJONER OG ANDRE FINANSUTGIFTER</t>
  </si>
  <si>
    <t>15009 ANDRE RENTEUTGIFTER</t>
  </si>
  <si>
    <t>10230 LØR-/SØNDAGSTILLEGG VIKAR M/REF</t>
  </si>
  <si>
    <t>12061 MUSIKKBØKER TIL FOLKEBIBLIOTEK</t>
  </si>
  <si>
    <t>120 SAMLEPOST ANNET FORBRUKSMATERIELL, RÅVARER OG TJENESTER</t>
  </si>
  <si>
    <t>11250 KASSEDIFFERANSE</t>
  </si>
  <si>
    <t>12708 TOLKETJENESTER</t>
  </si>
  <si>
    <t>13809 AVGIFTER BETALT TIL FORETAK</t>
  </si>
  <si>
    <t>15002 FORSINKELSESRENTER-15</t>
  </si>
  <si>
    <t>13807 INNLEIDE TRANSPORTTJENESTER FRA FORETAK</t>
  </si>
  <si>
    <t>12705 EKSTERN REGNSKAP</t>
  </si>
  <si>
    <t>10250 KVELDS-/NATTILLEGG VIKAR M/REF</t>
  </si>
  <si>
    <t>230 VEDLIKEHOLD, BYGG OG ANLEGG</t>
  </si>
  <si>
    <t>12304 RÅDGIVNINGSTJEN. KONKRET VEDLIKEHOLDSTILTAK BYGG/ANLEGG</t>
  </si>
  <si>
    <t>12706 ANDRE TJENESTER (LEGE/SYKEHUSBESØK O.L.)</t>
  </si>
  <si>
    <t>13801 VEDL.HOLD UTFØRT AV FORETAK PÅ BYGG OG ANLEGG</t>
  </si>
  <si>
    <t>11206 BLEIER</t>
  </si>
  <si>
    <t>15050 DISAGIO VALUTATAP</t>
  </si>
  <si>
    <t>12058 CD-ROM, DATASPILL TIL FOLKEBIBLIOTEK</t>
  </si>
  <si>
    <t>11050 ELEVBIBLIOTEK/MEDIATEK</t>
  </si>
  <si>
    <t>330 KJØP FRA FYLKESKOMMUNER</t>
  </si>
  <si>
    <t>13300 KJØP FRA FYLKESKOMMUNER</t>
  </si>
  <si>
    <t>12702 SAKKYNDIG BISTAND</t>
  </si>
  <si>
    <t>400 OVERFØRING TIL STATEN</t>
  </si>
  <si>
    <t>14003 AVSETN/ANORDN. MOT STATEN</t>
  </si>
  <si>
    <t>11202 MILJØTILTAK (DET GRØNNE MILJØET)</t>
  </si>
  <si>
    <t>13813 VAKTMESTERTJENESTE(INKL.SNØBRØYTING) UTFØRT AV FORETAK</t>
  </si>
  <si>
    <t>11211 GJØDSEL</t>
  </si>
  <si>
    <t>12054 MUSIKK FOLKEBIBLIOTEK</t>
  </si>
  <si>
    <t>050 ANNEN LØNN OG TREKKPL.GODTGJ.</t>
  </si>
  <si>
    <t>10505 TREKKPLIKTIG GODTGJØRELSE  REISEMODUL</t>
  </si>
  <si>
    <t>12063 FLERSPRÅKELIGE BØKER TIL FOKEBIBLIOTEK</t>
  </si>
  <si>
    <t>13723 EKSTRA UTGIFTER INSTITUSJONER/FOSTERHJEM</t>
  </si>
  <si>
    <t>13805 KJØP FRA FORETAK TIL DRIFT AV BILER</t>
  </si>
  <si>
    <t>12059 LYDBØKER TIL FOLKEBIBLIOTEK</t>
  </si>
  <si>
    <t>12052 AVISER FOLKEBIBLIOTEK</t>
  </si>
  <si>
    <t>11052 ARBEIDSMATERIELL PRAKTISKE FAG(INKL.MATVARER)</t>
  </si>
  <si>
    <t>11215 DRIVSTOFF UTSTYR</t>
  </si>
  <si>
    <t>165 ANDRE OPPLYSNINGSPLIKTIGE GODTGJØRELSER</t>
  </si>
  <si>
    <t>11651 KLESGODTGJØRELSE</t>
  </si>
  <si>
    <t>12053 TIDSSKRIFTER FOLKEBIBLIOTEK</t>
  </si>
  <si>
    <t>11053 ANNET SKOLEMATERIELL</t>
  </si>
  <si>
    <t>12056 ABONNEMENT DATABASER FOLKEBIBLIOTEKET</t>
  </si>
  <si>
    <t>12055 FILM FOLKEBIBLIOTEK</t>
  </si>
  <si>
    <t>12707 VIKARBYRÅTJENESTER</t>
  </si>
  <si>
    <t>12065 MEDIEUTSTYR TIL FOLKEBIBLIOTEK</t>
  </si>
  <si>
    <t>11852 FORSIKRING, BRUKERE</t>
  </si>
  <si>
    <t>11236 HOTELUTGIFTER ANDRE (IKKE ANSATTE)</t>
  </si>
  <si>
    <t>150 OPPLÆRING OG KURS</t>
  </si>
  <si>
    <t>11501 HONORAR OPPLÆRING/KURS (IKKE OPPLYSNINGSPLIKTIG)</t>
  </si>
  <si>
    <t>11710 TRANSPORTUTGIFTER ANDRE (IKKE ANSATTE)</t>
  </si>
  <si>
    <t>10591 FRI TELEFON TREKKPL.GODTGJ. (SJABLON)</t>
  </si>
  <si>
    <t>16033 BETALING FYSIOTERAPI</t>
  </si>
  <si>
    <t>11222 KANTINEBIDRAG</t>
  </si>
  <si>
    <t>430 OVERFØRING TIL FYLKESKOMMUNER</t>
  </si>
  <si>
    <t>14300 OVERFØRING TIL FYLKESKOMMUNER</t>
  </si>
  <si>
    <t>10231 LØR-/SØNDAGSTILLEGG VIKAR U/REF</t>
  </si>
  <si>
    <t>12060 E-BØKER TIL FOLKEBIBLIOTEK</t>
  </si>
  <si>
    <t>12064 SKJØNNLITTERÆRE BØKER TIL FOLKEBIBLIOTEK</t>
  </si>
  <si>
    <t>11209 VERNEUTSTYR/TILRETTELEGGINGSUTSTYR</t>
  </si>
  <si>
    <t>11203 VANNBEHANDLING</t>
  </si>
  <si>
    <t>160 UTG.OG GODTGJ. FOR REISER, DIETT, BIL O.L. SOM ER OPPLY.PL.</t>
  </si>
  <si>
    <t>11601 DIETTGODTGJØRELSE</t>
  </si>
  <si>
    <t>181 FJERNVARME OG FJERNKJØLING</t>
  </si>
  <si>
    <t>11810 FJERNVARME OG FJERNKJØLING</t>
  </si>
  <si>
    <t>12714 HONORAR ARTISTER/FORFATTERE/LYDTEKNIKERE</t>
  </si>
  <si>
    <t>12004 KJØP AV MASKINER</t>
  </si>
  <si>
    <t>11707 DRIFT PERSONKJØRETØY/VAREBIL KLASSE 1 (PERSONBIL,MOPED ETC.)</t>
  </si>
  <si>
    <t>11213 EMBALLASJE MIDDAG</t>
  </si>
  <si>
    <t>12701 ADVOKATUTGIFTER</t>
  </si>
  <si>
    <t>12051 BØKER FOLKEBIBLIOTEK</t>
  </si>
  <si>
    <t>12302 VEDLIKEHOLD AV UTSTYR KNYTTET TIL BYGG</t>
  </si>
  <si>
    <t>10251 KVELDS-/NATTILLEGG VIKAR U/REF</t>
  </si>
  <si>
    <t>12062 BARNEBØKER TIL FOLKEBIBLIOTEK</t>
  </si>
  <si>
    <t>209 MEDISINSK UTSTYR</t>
  </si>
  <si>
    <t>12090 MEDISINSK UTSTYR</t>
  </si>
  <si>
    <t>11652 STIPEND (OPPLYSNINGSPLIKTIG- MEN IKKE TREKKPLIKTIG)</t>
  </si>
  <si>
    <t>450 OVERFØRING TIL KOMMUNER</t>
  </si>
  <si>
    <t>14500 OVERFØRING TIL KOMMUNER</t>
  </si>
  <si>
    <t>470 OVERFØRING TIL ANDRE</t>
  </si>
  <si>
    <t>14702 ERSTATNINGER</t>
  </si>
  <si>
    <t>13716 ELDRESENTRE</t>
  </si>
  <si>
    <t>11300 BANKTJENESTER</t>
  </si>
  <si>
    <t>11212 SALT</t>
  </si>
  <si>
    <t>520 UTLÅN</t>
  </si>
  <si>
    <t>15200 SOSIALE UTLÅN</t>
  </si>
  <si>
    <t>11237 HOTELLUTGIFTER ANSATTE( IKKE KURS/OPPLÆRING)</t>
  </si>
  <si>
    <t>11224 UTLEGG ACOS (KUN LØNN)</t>
  </si>
  <si>
    <t>11858 BRANNVARSLING/INNBRUDDSALARM</t>
  </si>
  <si>
    <t>100 KONTORMATERIELL</t>
  </si>
  <si>
    <t>11001 FAGLITTERATUR/FAGBØKER/AVISER/TIDSSKRIFTER M.M</t>
  </si>
  <si>
    <t>11051 ELEV PC, TRYKTE OG DIGITALE LÆREMIDDEL</t>
  </si>
  <si>
    <t>13815 LEIEUTGIFTER FRA FORETAK</t>
  </si>
  <si>
    <t>10971 ULYKKESFORSIKRING</t>
  </si>
  <si>
    <t>11217 SAND OG GRUS</t>
  </si>
  <si>
    <t>183 NATURGASS</t>
  </si>
  <si>
    <t>11830 NATURGASS OG ANDRE FOSSILE GASSER</t>
  </si>
  <si>
    <t>11216 PLANTEMATERIELL</t>
  </si>
  <si>
    <t>14762 BIDRAG LIVSOPPHOLD AKUTTHJELP</t>
  </si>
  <si>
    <t>10200 LØNN TIL VIKARER</t>
  </si>
  <si>
    <t>080 GODTGJØRELSE FOLKEVALGTE</t>
  </si>
  <si>
    <t>10802 GRUPPELEDERTILSKUDD</t>
  </si>
  <si>
    <t>11207 ARBEIDSKLÆR OG SKO</t>
  </si>
  <si>
    <t>11302 PORTO/POSTTJENESTER</t>
  </si>
  <si>
    <t>140 ANNONSE, REKLAME, INFORMASJON</t>
  </si>
  <si>
    <t>11403 GAVER VED REPRESENTASJON</t>
  </si>
  <si>
    <t>11210 HÅNDVERKTØY OG SMÅMASKINER</t>
  </si>
  <si>
    <t>12303 VEDLIKEHOLD UTSTYR OG MASKINER</t>
  </si>
  <si>
    <t>11400 TRYKKING/KOPIERING</t>
  </si>
  <si>
    <t>11705 DRIVSTOFF TRANSPORTMIDLER</t>
  </si>
  <si>
    <t>210 KJØP OG LEIE AV TRANSPORTMIDLER</t>
  </si>
  <si>
    <t>12100 KJØP OG LEIE TRANSPORTMIDLER (IKKE PERSONKJØRETØY)</t>
  </si>
  <si>
    <t>240 DRIFTSAVTALER, REPARASJONER OG VAKTMESTERTJENESTER</t>
  </si>
  <si>
    <t>12410 VAKTMESTERTJENESTER OG SNØBRØYTING (IKKE FORETAK)</t>
  </si>
  <si>
    <t>14715 BOSTØTTE PENSJONISTER</t>
  </si>
  <si>
    <t>11602 BILGODTGJØRELSE</t>
  </si>
  <si>
    <t>13800 KJØP FRA FORETAK I EGEN KOMMUNE</t>
  </si>
  <si>
    <t>10970 GRUPPELIVSFORSIKRING</t>
  </si>
  <si>
    <t>11243 TILRETTELEGGINGSTILSKUDD</t>
  </si>
  <si>
    <t>195 AVGIFTER, GEBYRER, LISENSER O.L.</t>
  </si>
  <si>
    <t>11952 ANDRE AVGIFTER GEBYRER</t>
  </si>
  <si>
    <t>11241 INDIREKTE KOSTNADER SELVKOST</t>
  </si>
  <si>
    <t>14713 TILSKUDD ORGANISASJONER SOSIALE PROBLEMER</t>
  </si>
  <si>
    <t>11204 RENGJØRINGSMIDLER(SÅPE,VASKEMIDDEL ETC.)</t>
  </si>
  <si>
    <t>11301 ABONNEMENT (MOBIL, INTERNETT/BREDBÅND)</t>
  </si>
  <si>
    <t>11401 ANNONSER/INFOTILTAK</t>
  </si>
  <si>
    <t>10140 HELLIGDAGSTILLEGG</t>
  </si>
  <si>
    <t>11238 FRIKJØPSORDNING</t>
  </si>
  <si>
    <t>11857 EKSTERNT VAKTHOLD</t>
  </si>
  <si>
    <t>115 MATVARER</t>
  </si>
  <si>
    <t>11151 MAT ANSATTE/EKSTERNE</t>
  </si>
  <si>
    <t>10980 GRUPPELIVSFORSIKRING - FAKTURA/TØMMING</t>
  </si>
  <si>
    <t>114 MEDIKAMENTER</t>
  </si>
  <si>
    <t>11140 INNKJØP AV MEDISINER</t>
  </si>
  <si>
    <t>11854 FORSIKRING ANSATTE YRKE/ULYKKE/REISE</t>
  </si>
  <si>
    <t>13712 ANDRE INSTITUSJONER, KOMMUNALE/PRIVATE</t>
  </si>
  <si>
    <t>10801 FRIKJØPSORDNING FOLKEVALGTE</t>
  </si>
  <si>
    <t>11221 VELFERDSTILTAK EGNE ANSATTE</t>
  </si>
  <si>
    <t>11000 KONTORMATERIELL</t>
  </si>
  <si>
    <t>11205 PAPIR OG PLAST (PLASTPOSER,TØRKE/TOALETTPAPIR ETC.)</t>
  </si>
  <si>
    <t>14719 KLIENTUTGIFTER BARNEVERN</t>
  </si>
  <si>
    <t>14773 BIDRAG BOUTGIFTER STRØM</t>
  </si>
  <si>
    <t>13812 RENHOLD UTFØRT AV FORETAK</t>
  </si>
  <si>
    <t>260 RENHOLDS- OG VASKERITJENESTER</t>
  </si>
  <si>
    <t>12600 RENHOLDS- OG VASKERITJENESTER (IKKE FORETAK)</t>
  </si>
  <si>
    <t>11703 REISE INNLAND (BUSS, DROSJE, FERJE, TOG, FLY, BÅT)</t>
  </si>
  <si>
    <t>11303 DATAKOMMUNIKASJON</t>
  </si>
  <si>
    <t>550 AVSETNINGER TIL BUNDNE FOND</t>
  </si>
  <si>
    <t>15500 AVSETNINGER TIL BUNDNE FOND</t>
  </si>
  <si>
    <t>10570 HONORAR</t>
  </si>
  <si>
    <t>11850 FORSIKRING, BYGG/INNBO, MASKINER OG UTSTYR</t>
  </si>
  <si>
    <t>11152 MIDDAG - VARM MAT BMU KJØKKEN</t>
  </si>
  <si>
    <t>10101 LØNN VAKANSVIKAR</t>
  </si>
  <si>
    <t>11220 VELFERDSTILTAK ANDRE</t>
  </si>
  <si>
    <t>10110 FASTE TILLEGG/VAKTTILLEGG</t>
  </si>
  <si>
    <t>10210 VIKAR UTEN REFUSJON</t>
  </si>
  <si>
    <t>14774 PENSJONATOPPHOLD</t>
  </si>
  <si>
    <t>14700 TAP PÅ KRAV</t>
  </si>
  <si>
    <t>10150 KVELDS-OG NATTILLEGG</t>
  </si>
  <si>
    <t>12102 KJØP OG LEIE PERSONKJØRETØY</t>
  </si>
  <si>
    <t>13700 DRIFTSTILSKUDD PRIVATPRAKTISERENDE</t>
  </si>
  <si>
    <t>10190 ANNEN FAST LØNN</t>
  </si>
  <si>
    <t>14704 LEIETAP</t>
  </si>
  <si>
    <t>12711 KONSULENTTJENSTER INTERNKJØP</t>
  </si>
  <si>
    <t>040 OVERTIDSLØNN</t>
  </si>
  <si>
    <t>10400 OVERTID</t>
  </si>
  <si>
    <t>14764 BIDRAG ANDRE FORMÅL</t>
  </si>
  <si>
    <t>10800 GODTGJØRELSE TIL FOLKEVALGTE</t>
  </si>
  <si>
    <t>099 ARBEIDSGIVERAVGIFT</t>
  </si>
  <si>
    <t>10991 ARBEIDSGIVERAVGIFT PENSJON MANUELL</t>
  </si>
  <si>
    <t>220 LEIE AV DRIFTSMIDLER</t>
  </si>
  <si>
    <t>12200 LEIE/OPERASJONELL LEASING AV DRIFTSMIDLER</t>
  </si>
  <si>
    <t>13732 RENOVASJONSTJENESTER (PRIVATE FIRMA, CONTAINER/MAKULERING)</t>
  </si>
  <si>
    <t>12928 INTERNKJØP VAKTMESTERTJENESTE AVG.FRITT</t>
  </si>
  <si>
    <t>13731 TILLEGGSTJENESTER EGENREGI RENOVASJON</t>
  </si>
  <si>
    <t>14723 TILSKUDD IDRETT</t>
  </si>
  <si>
    <t>11953 KONTINGENTER</t>
  </si>
  <si>
    <t>14712 TILSKUDD ORGANISASJONER</t>
  </si>
  <si>
    <t>10130 LØRDAG-/SØNDAGSTILLEGG</t>
  </si>
  <si>
    <t>13715 DAGAKTIVITET FUNKSJONSHEMMEDE</t>
  </si>
  <si>
    <t>10500 ANNEN LØNN OG TREKKPLIKTIGE GODTGJØRELSER</t>
  </si>
  <si>
    <t>11950 KOMMUNALE AVGIFTER</t>
  </si>
  <si>
    <t>14800 OVERF. TIL FORETAK I EGEN KOMMUNE</t>
  </si>
  <si>
    <t>030 LØNN TIL EKSTRAHJELP</t>
  </si>
  <si>
    <t>10300 LØNN EKSTRAHJELP</t>
  </si>
  <si>
    <t>540 AVSETNINGER TIL UBUNDNE FOND</t>
  </si>
  <si>
    <t>15400 AVSETNINGER TIL UBUNDNE FOND</t>
  </si>
  <si>
    <t>10202 VIKAR FØDSELSPENGER M/REF</t>
  </si>
  <si>
    <t>12400 REPARASJONER, DRIFTSAVTALER</t>
  </si>
  <si>
    <t>12920 INTERNKJØP/INTERNOVERFØRING AVG.FRITT</t>
  </si>
  <si>
    <t>11500 KURS OG OPPLÆRING (IKKE OPPLYSNINGSPLIKTIG)</t>
  </si>
  <si>
    <t>12405 DRIFTSAVTALER FOR IT-SENTRALER OG -PROGRAMMER</t>
  </si>
  <si>
    <t>250 MATERIALER TIL VEDLIKEHOLD</t>
  </si>
  <si>
    <t>12501 MATERIALKJØP  ANLEGG</t>
  </si>
  <si>
    <t>11700 DRIFT VAREBIL KLASSE 2 (VAREBIL,BUSS,LASTEBIL ETC.)</t>
  </si>
  <si>
    <t>10310 LØNN MIDLERTIDIG STILLING</t>
  </si>
  <si>
    <t>11659 ANDRE UTGIFTSGODTGJØRELSER (OPPL.PL.)</t>
  </si>
  <si>
    <t>12901 ABI BESTILLER (MOTPOST 17901)</t>
  </si>
  <si>
    <t>110 MEDISINSK FORBRUKSMATERIELL</t>
  </si>
  <si>
    <t>11100 MEDISINSKE FORBRUKSMATERIELL (IKKE MEDISINER)</t>
  </si>
  <si>
    <t>10998 ARBEIDSGIVERAVGIFT OG PENSJON LØNNSRESERVE (KUN BUDSJETT)</t>
  </si>
  <si>
    <t>10501 LØNN TIL LÆRLINGER/PRAKTIKANTER</t>
  </si>
  <si>
    <t>12500 MATERIALER TIL VEDLIKEHOLD BYGG</t>
  </si>
  <si>
    <t>14772 LIVSOPPHOLD BOUTGIFTER OVER MINSTENORM</t>
  </si>
  <si>
    <t>13714 ANDRE BEHANDLINGSTILTAK</t>
  </si>
  <si>
    <t>12002 ANNET INVENTAR OG UTSTYR</t>
  </si>
  <si>
    <t>11150 MAT DRIFT</t>
  </si>
  <si>
    <t>10903 AFP SELVRISIKO KLP</t>
  </si>
  <si>
    <t>14706 OVERFØRING ANDRE PRIVATE</t>
  </si>
  <si>
    <t>12301 VEDLIKEHOLD ANLEGG</t>
  </si>
  <si>
    <t>11704 INNLEIDE TRANSPORTTJENESTER (TRANSPORT AV KOMMUNENS BRUKERE)</t>
  </si>
  <si>
    <t>12001 IKT- UTSTYR, PC, MOBILTELEFON, KJØP/LEIE</t>
  </si>
  <si>
    <t>12000 KONTORMØBLER</t>
  </si>
  <si>
    <t>11957 LISENSER DATAPROGRAMMER, OPPGRADERING/KJØP DATAPROGRAMMER</t>
  </si>
  <si>
    <t>070 LØNN TIL VEDLIKEHOLD</t>
  </si>
  <si>
    <t>10700 LØNN TIL VEDLIKEHOLD</t>
  </si>
  <si>
    <t>14761 BIDRAG LIVSOPPHOLD MINSTENORM</t>
  </si>
  <si>
    <t>12929 INTERNKJØP VEDL.HOLD VED INN- OG UTFLYTTING AVG.FRITT</t>
  </si>
  <si>
    <t>12700 KONSULENTTJENESTER</t>
  </si>
  <si>
    <t>13730 EGENREGIAVTALE RENOVASJON(BRUKES KUN AV ANSVAR 604000)</t>
  </si>
  <si>
    <t>12925 INTERNKJØP VEDL.HOLD PÅ BYGG OG ANLEGG AG.FRITT</t>
  </si>
  <si>
    <t>10201 VIKAR MED SYKELØNNSREFUSJON</t>
  </si>
  <si>
    <t>350 KJØP FRA KOMMUNER</t>
  </si>
  <si>
    <t>13500 KJØP FRA KOMMUNER</t>
  </si>
  <si>
    <t>075 LØNN RENHOLD</t>
  </si>
  <si>
    <t>10750 LØNN TIL RENHOLD</t>
  </si>
  <si>
    <t>300 KJØP FRA STATEN</t>
  </si>
  <si>
    <t>13000 KJØP FRA STATEN</t>
  </si>
  <si>
    <t>180 ENERGI</t>
  </si>
  <si>
    <t>11801 STRØM</t>
  </si>
  <si>
    <t>13722 FRITT BRUKERVALG PRIVATE AKTØRER</t>
  </si>
  <si>
    <t>15006 RENTER SWAP KONTRAKTER</t>
  </si>
  <si>
    <t>14771 LIVSOPPHOLD BOUTGIFTER MINSTENORM</t>
  </si>
  <si>
    <t>10510 LØNN TIL STØTTEKONT./AVLAST./BES.HJEM M.M.</t>
  </si>
  <si>
    <t>13703 DRIFTSTILSKUDD PRIVATPRAKT. OPPL.PL.</t>
  </si>
  <si>
    <t>15901 AVSKRIVNING RENTER RESTVERDI</t>
  </si>
  <si>
    <t>089 TREKKPLIKTIG/OPPLYSNINGSPLIKTIG, IKKE ARB.GIVERAVG.PL. LØNN</t>
  </si>
  <si>
    <t>10890 INTRO/KVALIFISERINGSSTØNAD</t>
  </si>
  <si>
    <t>13825 KJØP FRA IKS DER KOMM. SELV ER DELT. VARIABEL PRIS</t>
  </si>
  <si>
    <t>12927 INTERNKJØP RENHOLD AVG.FRITT</t>
  </si>
  <si>
    <t>429 MERVERDIAVGIFT SOM GIR RETT TIL MERVERDIAVGIFTSKOMPENSASJON</t>
  </si>
  <si>
    <t>14290 MVA SOM GIR RETT TIL MOMSKOMPENSASJON</t>
  </si>
  <si>
    <t>12921 INTERNKJØP FASTPRIS UTEMILJØ AVG.FRITT</t>
  </si>
  <si>
    <t>10198 LØNNSRESERVE EKS. PENSJON OG AGA</t>
  </si>
  <si>
    <t>12300 VEDLIKEHOLD AV BYGNINGER</t>
  </si>
  <si>
    <t>15000 RENTER INNLÅN</t>
  </si>
  <si>
    <t>10900 PENSJONSUTGIFTER KLP</t>
  </si>
  <si>
    <t>570 OVERFØRING TIL INVESTERING</t>
  </si>
  <si>
    <t>15700 OVERFØRING TIL INVESTERINGSREGNSKAPET</t>
  </si>
  <si>
    <t>190 LEIE AV LOKALER OG GRUNN</t>
  </si>
  <si>
    <t>11900 EKSTERN LEIE AV LOKALER OG GRUNN</t>
  </si>
  <si>
    <t>14724 TILSKUDD DIVERSE</t>
  </si>
  <si>
    <t>13710 TILSKUDD SYKEHJEM</t>
  </si>
  <si>
    <t>10902 REGULERINGSPREMIE KLP</t>
  </si>
  <si>
    <t>10901 PENSJONSUTGIFTER SPK (PED.PERSONELL)</t>
  </si>
  <si>
    <t>11200 SAMLEPOST FOR ANNET FORBRUKSMATERIELL, VARER OG TJENESTER</t>
  </si>
  <si>
    <t>13820 KJØP FRA IKS DER KOMM. SELV ER DELTAKER</t>
  </si>
  <si>
    <t>510 AVDRAG PÅ LÅN</t>
  </si>
  <si>
    <t>15100 AVDRAG LÅN</t>
  </si>
  <si>
    <t>13719 KOMMUNALT TILSKUDD PRIVATE BARNEHAGER</t>
  </si>
  <si>
    <t>15900 AVSKRIVNINGER</t>
  </si>
  <si>
    <t>10990 ARBEIDSGIVERAVGIFT</t>
  </si>
  <si>
    <t>18001 INNTEKTSUTJEVNING</t>
  </si>
  <si>
    <t>10100 LØNN FAST ANSATTE</t>
  </si>
  <si>
    <t>Opprinnelig vedtatt budsjett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</si>
</sst>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0\ "/>
    <numFmt numFmtId="165" formatCode="_-* #,##0_-;\-* #,##0_-;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D9E1F2"/>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30">
    <xf numFmtId="0" fontId="0" fillId="0" borderId="0" xfId="0"/>
    <xf numFmtId="3"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164" fontId="0" fillId="0" borderId="0" xfId="0" applyNumberFormat="1"/>
    <xf numFmtId="164" fontId="2" fillId="0" borderId="0" xfId="1" applyNumberFormat="1" applyFont="1"/>
    <xf numFmtId="0" fontId="2" fillId="0" borderId="0" xfId="0" applyFont="1"/>
    <xf numFmtId="164" fontId="0" fillId="0" borderId="0" xfId="1" applyNumberFormat="1" applyFont="1"/>
    <xf numFmtId="0" fontId="2" fillId="2" borderId="0" xfId="0" applyFont="1" applyFill="1"/>
    <xf numFmtId="0" fontId="0" fillId="0" borderId="0" xfId="0" applyAlignment="1">
      <alignment wrapText="1"/>
    </xf>
    <xf numFmtId="3" fontId="2" fillId="0" borderId="0" xfId="0" applyNumberFormat="1" applyFont="1"/>
    <xf numFmtId="0" fontId="2" fillId="3" borderId="0" xfId="0" applyFont="1" applyFill="1"/>
    <xf numFmtId="3" fontId="2" fillId="3" borderId="0" xfId="0" applyNumberFormat="1" applyFont="1" applyFill="1"/>
    <xf numFmtId="164" fontId="2" fillId="3" borderId="0" xfId="1" applyNumberFormat="1" applyFont="1" applyFill="1"/>
    <xf numFmtId="0" fontId="0" fillId="3" borderId="0" xfId="0" applyFill="1"/>
    <xf numFmtId="0" fontId="2" fillId="3" borderId="0" xfId="0" applyFont="1" applyFill="1" applyAlignment="1">
      <alignment wrapText="1"/>
    </xf>
    <xf numFmtId="0" fontId="3" fillId="3" borderId="0" xfId="0" applyFont="1" applyFill="1"/>
    <xf numFmtId="165" fontId="3" fillId="3" borderId="0" xfId="0" applyNumberFormat="1" applyFont="1" applyFill="1"/>
    <xf numFmtId="0" fontId="4" fillId="3" borderId="0" xfId="0" applyFont="1" applyFill="1"/>
    <xf numFmtId="0" fontId="0" fillId="2" borderId="0" xfId="0" applyFill="1"/>
    <xf numFmtId="164" fontId="0" fillId="2" borderId="0" xfId="1" applyNumberFormat="1" applyFont="1" applyFill="1"/>
    <xf numFmtId="3" fontId="0" fillId="2" borderId="0" xfId="0" applyNumberFormat="1" applyFill="1"/>
    <xf numFmtId="0" fontId="0" fillId="2" borderId="0" xfId="0" applyFill="1" applyAlignment="1">
      <alignment wrapText="1"/>
    </xf>
    <xf numFmtId="3" fontId="0" fillId="0" borderId="0" xfId="0" applyNumberFormat="1" applyAlignment="1">
      <alignment wrapText="1"/>
    </xf>
    <xf numFmtId="3" fontId="2" fillId="3" borderId="0" xfId="0" applyNumberFormat="1" applyFont="1" applyFill="1" applyAlignment="1">
      <alignment wrapText="1"/>
    </xf>
    <xf numFmtId="3" fontId="0" fillId="0" borderId="0" xfId="1" applyNumberFormat="1" applyFont="1"/>
    <xf numFmtId="3" fontId="2" fillId="3" borderId="0" xfId="1" applyNumberFormat="1" applyFont="1" applyFill="1"/>
    <xf numFmtId="3" fontId="2" fillId="0" borderId="0" xfId="1" applyNumberFormat="1" applyFont="1"/>
  </cellXfs>
  <cellStyles count="2">
    <cellStyle name="Komma" xfId="1" builtinId="3"/>
    <cellStyle name="Normal" xfId="0" builtinId="0"/>
  </cellStyles>
  <dxfs count="1">
    <dxf>
      <numFmt numFmtId="164" formatCode="#,##0_ ;\-#,##0\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476250</xdr:colOff>
      <xdr:row>13</xdr:row>
      <xdr:rowOff>171450</xdr:rowOff>
    </xdr:from>
    <xdr:to>
      <xdr:col>14</xdr:col>
      <xdr:colOff>428625</xdr:colOff>
      <xdr:row>25</xdr:row>
      <xdr:rowOff>28575</xdr:rowOff>
    </xdr:to>
    <xdr:pic>
      <xdr:nvPicPr>
        <xdr:cNvPr id="2" name="Bilde 1">
          <a:extLst>
            <a:ext uri="{FF2B5EF4-FFF2-40B4-BE49-F238E27FC236}">
              <a16:creationId xmlns:a16="http://schemas.microsoft.com/office/drawing/2014/main" id="{5D57C12A-67FB-46EB-9CD7-28A27CC12FF3}"/>
            </a:ext>
          </a:extLst>
        </xdr:cNvPr>
        <xdr:cNvPicPr>
          <a:picLocks noChangeAspect="1"/>
        </xdr:cNvPicPr>
      </xdr:nvPicPr>
      <xdr:blipFill>
        <a:blip xmlns:r="http://schemas.openxmlformats.org/officeDocument/2006/relationships" r:embed="rId1"/>
        <a:stretch>
          <a:fillRect/>
        </a:stretch>
      </xdr:blipFill>
      <xdr:spPr>
        <a:xfrm>
          <a:off x="11229975" y="2838450"/>
          <a:ext cx="6991350" cy="21431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Gunn Moldskred Soma" id="{7DAB11B7-3C71-4468-8FAB-AC7F7D1CD3F1}" userId="S::sk5024143@stavanger.kommune.no::ba80a203-a295-498a-b48a-83fa0d21f43f"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ore Berge" refreshedDate="44488.784354629628" createdVersion="6" refreshedVersion="7" minRefreshableVersion="3" recordCount="319" xr:uid="{1F9FBC74-88B0-4A0B-A0C7-5893C234B6AB}">
  <cacheSource type="worksheet">
    <worksheetSource name="Table1"/>
  </cacheSource>
  <cacheFields count="10">
    <cacheField name="Bevilgningsoversikt niv_x0" numFmtId="0">
      <sharedItems count="2">
        <s v="Netto driftsresultat"/>
        <s v="Fremført til inndekning i senere år (merforbruk)"/>
      </sharedItems>
    </cacheField>
    <cacheField name="Bevilgningsoversikt niv_x00" numFmtId="0">
      <sharedItems count="4">
        <s v="Brutto driftsresultat"/>
        <s v="Motpost avskrivninger"/>
        <s v="Netto finansutgifter"/>
        <s v="Sum disponeringer eller dekning av netto driftsresultat"/>
      </sharedItems>
    </cacheField>
    <cacheField name="Bevilgningsoversikt niv_x02" numFmtId="0">
      <sharedItems count="14">
        <s v="Inntekts- og formueskatt"/>
        <s v="Rammetilskudd"/>
        <s v="Motpost avskrivninger"/>
        <s v="Sum bevilgninger drift, netto"/>
        <s v="Utbytter"/>
        <s v="Eiendomsskatt"/>
        <s v="Andre generelle driftsinntekter"/>
        <s v="Avskrivninger"/>
        <s v="Renteinntekter"/>
        <s v="Netto avsetninger til eller bruk av disposisjonsfond"/>
        <s v="Netto avsetninger til eller bruk av bundne driftsfond"/>
        <s v="Avdrag på lån"/>
        <s v="Renteutgifter"/>
        <s v="Overføring til investering"/>
      </sharedItems>
    </cacheField>
    <cacheField name="Kostraart navn og nummer" numFmtId="0">
      <sharedItems/>
    </cacheField>
    <cacheField name="ART" numFmtId="0">
      <sharedItems/>
    </cacheField>
    <cacheField name="Inngående budsjett" numFmtId="3">
      <sharedItems containsString="0" containsBlank="1" containsNumber="1" containsInteger="1" minValue="-5857000" maxValue="4800166"/>
    </cacheField>
    <cacheField name="2022" numFmtId="3">
      <sharedItems containsSemiMixedTypes="0" containsString="0" containsNumber="1" containsInteger="1" minValue="-6118000" maxValue="4833978"/>
    </cacheField>
    <cacheField name="2023" numFmtId="3">
      <sharedItems containsSemiMixedTypes="0" containsString="0" containsNumber="1" containsInteger="1" minValue="-6143000" maxValue="4820881"/>
    </cacheField>
    <cacheField name="2024" numFmtId="3">
      <sharedItems containsSemiMixedTypes="0" containsString="0" containsNumber="1" containsInteger="1" minValue="-6160000" maxValue="4827082"/>
    </cacheField>
    <cacheField name="2025" numFmtId="3">
      <sharedItems containsSemiMixedTypes="0" containsString="0" containsNumber="1" containsInteger="1" minValue="-6177000" maxValue="485597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9">
  <r>
    <x v="0"/>
    <x v="0"/>
    <x v="0"/>
    <s v="870 SKATT PÅ INNTEKT OG FORMUE"/>
    <s v="18700 SKATT PÅ INNTEKT OG FORMUE"/>
    <n v="-5857000"/>
    <n v="-6118000"/>
    <n v="-6143000"/>
    <n v="-6160000"/>
    <n v="-6177000"/>
  </r>
  <r>
    <x v="0"/>
    <x v="0"/>
    <x v="1"/>
    <s v="800 RAMMETILSKUDD"/>
    <s v="18000 RAMMETILSKUDD"/>
    <n v="-3417997"/>
    <n v="-3520454"/>
    <n v="-3554712"/>
    <n v="-3558257"/>
    <n v="-3567192"/>
  </r>
  <r>
    <x v="0"/>
    <x v="1"/>
    <x v="2"/>
    <s v="990 MOTPOST AVSKRIVNINGER"/>
    <s v="19900 MOTPOST AVSKRIVNINGER"/>
    <n v="-554092"/>
    <n v="-554576"/>
    <n v="-556853"/>
    <n v="-558881"/>
    <n v="-561006"/>
  </r>
  <r>
    <x v="0"/>
    <x v="0"/>
    <x v="3"/>
    <s v="700 REFUSJON FRA STATEN"/>
    <s v="17090 ANDRE STATSTILSKUDD/REFUSJONER"/>
    <n v="-459785"/>
    <n v="-418272"/>
    <n v="-411872"/>
    <n v="-411872"/>
    <n v="-411872"/>
  </r>
  <r>
    <x v="0"/>
    <x v="0"/>
    <x v="3"/>
    <s v="640 MERVERDIAVGIFTSPLIKTIGE GEBYRER"/>
    <s v="16402 AVGIFTSPLIKTIGE  ÅRSAVGIFTER VARS"/>
    <n v="-405130"/>
    <n v="-439794"/>
    <n v="-464785"/>
    <n v="-484973"/>
    <n v="-513505"/>
  </r>
  <r>
    <x v="0"/>
    <x v="2"/>
    <x v="4"/>
    <s v="905 UTBYTTE OG EIERUTTAK"/>
    <s v="19050 AKSJEUTBYTTE"/>
    <n v="-297400"/>
    <n v="-299400"/>
    <n v="-306100"/>
    <n v="-311800"/>
    <n v="-320200"/>
  </r>
  <r>
    <x v="0"/>
    <x v="0"/>
    <x v="3"/>
    <s v="630 UTLEIE AV BOLIGER OG LOKALER MV. OG FESTEAVGIFTER"/>
    <s v="16300 HUSLEIEINNTEKTER"/>
    <n v="-273380"/>
    <n v="-275080"/>
    <n v="-276050"/>
    <n v="-277050"/>
    <n v="-277050"/>
  </r>
  <r>
    <x v="0"/>
    <x v="0"/>
    <x v="3"/>
    <s v="999 INTERNE TRANSAKSJONER"/>
    <s v="17921 INTERNSALG, FASTPRIS AVG.FRITT"/>
    <n v="-269043"/>
    <n v="-269043"/>
    <n v="-269043"/>
    <n v="-269043"/>
    <n v="-269043"/>
  </r>
  <r>
    <x v="0"/>
    <x v="0"/>
    <x v="5"/>
    <s v="875 EIENDOMSSKATT BOLIGER OG FRITIDSEIENDOMMER"/>
    <s v="18750 EIENDOMSSKATT BOLIGER OG FRITIDSEIENDOMMER"/>
    <n v="-207000"/>
    <n v="-207000"/>
    <n v="-207000"/>
    <n v="-207000"/>
    <n v="-207000"/>
  </r>
  <r>
    <x v="0"/>
    <x v="0"/>
    <x v="6"/>
    <s v="810 ANDRE STATLIGE OVERFØRINGER"/>
    <s v="18100 ANDRE STATLIGE OVERFØRINGER"/>
    <n v="-203861"/>
    <n v="-144665"/>
    <n v="-136451"/>
    <n v="-131938"/>
    <n v="-135501"/>
  </r>
  <r>
    <x v="0"/>
    <x v="0"/>
    <x v="3"/>
    <s v="640 MERVERDIAVGIFTSPLIKTIGE GEBYRER"/>
    <s v="16406 AVGIFTSPLIKTIG VANN &amp; AVLØP MÅLER"/>
    <n v="-197882"/>
    <n v="-198815"/>
    <n v="-206138"/>
    <n v="-211519"/>
    <n v="-217345"/>
  </r>
  <r>
    <x v="0"/>
    <x v="0"/>
    <x v="3"/>
    <s v="600 BRUKERBETALINGER"/>
    <s v="16021 BETALING LANGTIDSOPPHOLD"/>
    <n v="-196362"/>
    <n v="-196362"/>
    <n v="-196362"/>
    <n v="-196362"/>
    <n v="-196362"/>
  </r>
  <r>
    <x v="0"/>
    <x v="0"/>
    <x v="3"/>
    <s v="620 ANNET SALG AV VARER OG TJENESTER, GEBYRER O.L. UTENFOR AVGIFTSOMRÅDET"/>
    <s v="16216 AVGIFTSFRITT SALG AV VARER OG TJENESTER"/>
    <n v="-179088"/>
    <n v="-182588"/>
    <n v="-182588"/>
    <n v="-182588"/>
    <n v="-182588"/>
  </r>
  <r>
    <x v="0"/>
    <x v="0"/>
    <x v="3"/>
    <s v="999 INTERNE TRANSAKSJONER"/>
    <s v="17920 INTERNSALG/INTERNOVERFØRING AVG.FRITT"/>
    <n v="-170888"/>
    <n v="-170888"/>
    <n v="-170888"/>
    <n v="-170888"/>
    <n v="-170888"/>
  </r>
  <r>
    <x v="0"/>
    <x v="0"/>
    <x v="3"/>
    <s v="600 BRUKERBETALINGER"/>
    <s v="16010 FORELDREBETALING BARNEHAGER"/>
    <n v="-142080"/>
    <n v="-145680"/>
    <n v="-145680"/>
    <n v="-145680"/>
    <n v="-145680"/>
  </r>
  <r>
    <x v="0"/>
    <x v="0"/>
    <x v="3"/>
    <s v="729 KOMPENSASJON FOR MERVERDIAVGIFT"/>
    <s v="17290 KOMPENSASJON FOR MERVERDIAVGIFT DRIFT"/>
    <n v="-136642"/>
    <n v="-136685"/>
    <n v="-136685"/>
    <n v="-136685"/>
    <n v="-136667"/>
  </r>
  <r>
    <x v="0"/>
    <x v="0"/>
    <x v="3"/>
    <s v="600 BRUKERBETALINGER"/>
    <s v="16011 FORELDREBETALING SFO"/>
    <n v="-113290"/>
    <n v="-118460"/>
    <n v="-119390"/>
    <n v="-119390"/>
    <n v="-119390"/>
  </r>
  <r>
    <x v="0"/>
    <x v="0"/>
    <x v="3"/>
    <s v="710 SYKELØNNSREFUSJON"/>
    <s v="17101 SYKELØNNSREFUSJON"/>
    <n v="-109586"/>
    <n v="-106986"/>
    <n v="-106986"/>
    <n v="-106986"/>
    <n v="-106986"/>
  </r>
  <r>
    <x v="0"/>
    <x v="0"/>
    <x v="7"/>
    <s v="590 AVSKRIVNINGER"/>
    <s v="19901 MOTPOST AVSKRIVNINGER RENTER RESTVERDI"/>
    <n v="-104758"/>
    <n v="-144165"/>
    <n v="-147123"/>
    <n v="-149682"/>
    <n v="-152153"/>
  </r>
  <r>
    <x v="0"/>
    <x v="0"/>
    <x v="5"/>
    <s v="874 EIENDOMSSKATT ANNEN EIENDOM"/>
    <s v="18740 EIENDOMSSKATT ANNEN EIENDOM"/>
    <n v="-90000"/>
    <n v="-101000"/>
    <n v="-113000"/>
    <n v="-113000"/>
    <n v="-113000"/>
  </r>
  <r>
    <x v="0"/>
    <x v="0"/>
    <x v="3"/>
    <s v="750 REFUSJON FRA KOMMUNER"/>
    <s v="17500 REFUSJON FRA KOMMUNER"/>
    <n v="-60482"/>
    <n v="-66575"/>
    <n v="-67785"/>
    <n v="-69975"/>
    <n v="-72575"/>
  </r>
  <r>
    <x v="0"/>
    <x v="2"/>
    <x v="8"/>
    <s v="900 RENTEINNTEKTER"/>
    <s v="19009 ANDRE RENTEINNTEKTER"/>
    <n v="-54728"/>
    <n v="-75733"/>
    <n v="-96016"/>
    <n v="-104574"/>
    <n v="-109655"/>
  </r>
  <r>
    <x v="0"/>
    <x v="0"/>
    <x v="3"/>
    <s v="650 ANNET MERVERDIAVGIFTSPLIKTIG SALG AV VARER OG TJENESTER"/>
    <s v="16504 AVGIFTSPL. SALG AV VARER OG TJENESTER"/>
    <n v="-45222"/>
    <n v="-45222"/>
    <n v="-45222"/>
    <n v="-45222"/>
    <n v="-45222"/>
  </r>
  <r>
    <x v="0"/>
    <x v="0"/>
    <x v="3"/>
    <s v="880 OVERFØRINGER FRA KOMMUNALT FORETAK I EGEN KOMMUNE"/>
    <s v="18800 OVERF. FRA KOMMUNALT FORETAK I EGEN KOMMUNE"/>
    <n v="-36838"/>
    <n v="-23338"/>
    <n v="-17338"/>
    <n v="-20338"/>
    <n v="-20338"/>
  </r>
  <r>
    <x v="0"/>
    <x v="0"/>
    <x v="3"/>
    <s v="620 ANNET SALG AV VARER OG TJENESTER, GEBYRER O.L. UTENFOR AVGIFTSOMRÅDET"/>
    <s v="16230 ANDRE AVGIFTSFRIE AVGIFTER &amp; GEBYR"/>
    <n v="-34095"/>
    <n v="-34095"/>
    <n v="-40095"/>
    <n v="-40095"/>
    <n v="-40095"/>
  </r>
  <r>
    <x v="0"/>
    <x v="0"/>
    <x v="3"/>
    <s v="630 UTLEIE AV BOLIGER OG LOKALER MV. OG FESTEAVGIFTER"/>
    <s v="16302 LEIEINNTEKTER LOKALER"/>
    <n v="-32029"/>
    <n v="-32529"/>
    <n v="-32029"/>
    <n v="-32529"/>
    <n v="-32029"/>
  </r>
  <r>
    <x v="0"/>
    <x v="0"/>
    <x v="3"/>
    <s v="690 FORDELTE UTGIFTER/INTERNSALG"/>
    <s v="17901 ABI UTFØRER (MOTPOST 12901) BRUKES KUN I INTERN KONTOPLAN"/>
    <n v="-25760"/>
    <n v="0"/>
    <n v="0"/>
    <n v="0"/>
    <n v="0"/>
  </r>
  <r>
    <x v="0"/>
    <x v="0"/>
    <x v="3"/>
    <s v="710 SYKELØNNSREFUSJON"/>
    <s v="17102 REFUSJON FØDSELSPENGER"/>
    <n v="-24387"/>
    <n v="-21387"/>
    <n v="-21387"/>
    <n v="-21387"/>
    <n v="-21387"/>
  </r>
  <r>
    <x v="1"/>
    <x v="3"/>
    <x v="9"/>
    <s v="940 BRUK AV UBUNDNE FOND"/>
    <s v="19400 BRUK AV UBUNDNE FOND"/>
    <n v="-24350"/>
    <n v="-17000"/>
    <n v="-12300"/>
    <n v="-3053"/>
    <n v="0"/>
  </r>
  <r>
    <x v="0"/>
    <x v="2"/>
    <x v="8"/>
    <s v="900 RENTEINNTEKTER"/>
    <s v="19000 RENTER AV BANKINNSKUDD"/>
    <n v="-20075"/>
    <n v="-29250"/>
    <n v="-37500"/>
    <n v="-38500"/>
    <n v="-36400"/>
  </r>
  <r>
    <x v="0"/>
    <x v="0"/>
    <x v="3"/>
    <s v="770 REFUSJON FRA ANDRE"/>
    <s v="17711 MATPENGER BARNEHAGE/SFO"/>
    <n v="-17045"/>
    <n v="-17045"/>
    <n v="-17045"/>
    <n v="-17045"/>
    <n v="-17045"/>
  </r>
  <r>
    <x v="0"/>
    <x v="2"/>
    <x v="8"/>
    <s v="900 RENTEINNTEKTER"/>
    <s v="19003 RENTER FINANSFORVALTNING2"/>
    <n v="-16000"/>
    <n v="-16000"/>
    <n v="-16000"/>
    <n v="-16000"/>
    <n v="-16000"/>
  </r>
  <r>
    <x v="0"/>
    <x v="0"/>
    <x v="6"/>
    <s v="810 ANDRE STATLIGE OVERFØRINGER"/>
    <s v="18117 TILSKUDD FRA HUSBANKEN"/>
    <n v="-15800"/>
    <n v="-18900"/>
    <n v="-20700"/>
    <n v="-20900"/>
    <n v="-20400"/>
  </r>
  <r>
    <x v="0"/>
    <x v="0"/>
    <x v="3"/>
    <s v="890 OVERFØRINGER FRA ANDRE"/>
    <s v="18909 OVERFØRINGER FRA ANDRE (PRIVATE)"/>
    <n v="-15080"/>
    <n v="-23080"/>
    <n v="-20080"/>
    <n v="-20080"/>
    <n v="-20080"/>
  </r>
  <r>
    <x v="0"/>
    <x v="0"/>
    <x v="3"/>
    <s v="620 ANNET SALG AV VARER OG TJENESTER, GEBYRER O.L. UTENFOR AVGIFTSOMRÅDET"/>
    <s v="16231 ANDRE AVGIFTSFRIE INNTEKTER"/>
    <n v="-13826"/>
    <n v="-13626"/>
    <n v="-13626"/>
    <n v="-13626"/>
    <n v="-13626"/>
  </r>
  <r>
    <x v="0"/>
    <x v="0"/>
    <x v="3"/>
    <s v="730 REFUSJON FRA FYLKESKOMMUNER"/>
    <s v="17300 REFUSJON FRA FYLKESKOMMUNER"/>
    <n v="-13283"/>
    <n v="-11068"/>
    <n v="-11068"/>
    <n v="-11068"/>
    <n v="-11068"/>
  </r>
  <r>
    <x v="0"/>
    <x v="0"/>
    <x v="3"/>
    <s v="600 BRUKERBETALINGER"/>
    <s v="16013 ELEVKONTINGENT MUSIKKSKOLE"/>
    <n v="-13100"/>
    <n v="-13100"/>
    <n v="-13100"/>
    <n v="-13100"/>
    <n v="-13100"/>
  </r>
  <r>
    <x v="0"/>
    <x v="0"/>
    <x v="3"/>
    <s v="629 BILLETTINNTEKTER"/>
    <s v="16290 BILLETTINNTEKTER UTEN MVA"/>
    <n v="-12938"/>
    <n v="-12938"/>
    <n v="-12938"/>
    <n v="-12938"/>
    <n v="-12938"/>
  </r>
  <r>
    <x v="0"/>
    <x v="0"/>
    <x v="3"/>
    <s v="170 TRANSPORT OG REISE"/>
    <s v="11708 REISE UTLAND"/>
    <n v="-11366"/>
    <n v="-7866"/>
    <n v="-7866"/>
    <n v="-7866"/>
    <n v="-7866"/>
  </r>
  <r>
    <x v="0"/>
    <x v="0"/>
    <x v="3"/>
    <s v="770 REFUSJON FRA ANDRE"/>
    <s v="17700 REFUSJON FRA ANDRE (PRIVATE)"/>
    <n v="-11121"/>
    <n v="-10321"/>
    <n v="-10321"/>
    <n v="-10321"/>
    <n v="-10621"/>
  </r>
  <r>
    <x v="0"/>
    <x v="0"/>
    <x v="3"/>
    <s v="600 BRUKERBETALINGER"/>
    <s v="16025 BETALING HJELP I HJEMMET"/>
    <n v="-11040"/>
    <n v="-11040"/>
    <n v="-11040"/>
    <n v="-11040"/>
    <n v="-11040"/>
  </r>
  <r>
    <x v="0"/>
    <x v="0"/>
    <x v="3"/>
    <s v="780 SALG TIL KOMMUNALT FORETAK I EGEN KOMMUNE"/>
    <s v="17810 SALG TIL IKS DER KOMMUNE SELV ER DELTAKER"/>
    <n v="-10370"/>
    <n v="-10370"/>
    <n v="-10370"/>
    <n v="-10370"/>
    <n v="-10370"/>
  </r>
  <r>
    <x v="0"/>
    <x v="0"/>
    <x v="3"/>
    <s v="650 ANNET AVGIFTSPLIKTIG SALG AV VARER OG TJENESTER"/>
    <s v="16509 AVGIFTSPLIKTIG AVGIFT &amp; GEBYR (IKKE VAR)"/>
    <n v="-10000"/>
    <n v="-10350"/>
    <n v="-10350"/>
    <n v="-10350"/>
    <n v="-10350"/>
  </r>
  <r>
    <x v="0"/>
    <x v="0"/>
    <x v="3"/>
    <s v="700 REFUSJON FRA STATEN"/>
    <s v="17030 FASTLØNNSTILSKUDD"/>
    <n v="-9858"/>
    <n v="-9858"/>
    <n v="-9858"/>
    <n v="-9858"/>
    <n v="-9858"/>
  </r>
  <r>
    <x v="0"/>
    <x v="2"/>
    <x v="8"/>
    <s v="900 RENTEINNTEKTER"/>
    <s v="19006 RENTER SWAP KONTRAKTER2"/>
    <n v="-9660"/>
    <n v="-28520"/>
    <n v="-30590"/>
    <n v="-30900"/>
    <n v="-31200"/>
  </r>
  <r>
    <x v="0"/>
    <x v="0"/>
    <x v="3"/>
    <s v="620 ANNET SALG AV VARER OG TJENESTER, GEBYRER O.L. UTENFOR AVGIFTSOMRÅDET"/>
    <s v="16219 INNTEKTER VED KURS/ARRANGEMENTER"/>
    <n v="-9180"/>
    <n v="-9180"/>
    <n v="-9180"/>
    <n v="-9180"/>
    <n v="-9180"/>
  </r>
  <r>
    <x v="0"/>
    <x v="0"/>
    <x v="3"/>
    <s v="600 BRUKERBETALINGER"/>
    <s v="16026 PASIENTBETALING LEGEKONSULTASJON."/>
    <n v="-8888"/>
    <n v="-8888"/>
    <n v="-8888"/>
    <n v="-8888"/>
    <n v="-8888"/>
  </r>
  <r>
    <x v="0"/>
    <x v="0"/>
    <x v="3"/>
    <s v="600 BRUKERBETALINGER"/>
    <s v="16030 ÅRSAVGIFT TRYGGHETSALARM"/>
    <n v="-7905"/>
    <n v="-7905"/>
    <n v="-7905"/>
    <n v="-7905"/>
    <n v="-7905"/>
  </r>
  <r>
    <x v="0"/>
    <x v="0"/>
    <x v="3"/>
    <s v="770 REFUSJON FRA ANDRE"/>
    <s v="17709 REFUSJON  KLIENT"/>
    <n v="-7850"/>
    <n v="-7850"/>
    <n v="-7850"/>
    <n v="-7850"/>
    <n v="-7850"/>
  </r>
  <r>
    <x v="1"/>
    <x v="3"/>
    <x v="10"/>
    <s v="950 BRUK AV BUNDNE FOND"/>
    <s v="19500 BRUK AV BUNDNE FOND"/>
    <n v="-5181"/>
    <n v="-30792"/>
    <n v="-23653"/>
    <n v="-21512"/>
    <n v="-26230"/>
  </r>
  <r>
    <x v="0"/>
    <x v="0"/>
    <x v="3"/>
    <s v="090 PENSJONSINNSKUDD OG TREKKPLIKTIGE FORSIKRINGSORDNINGER"/>
    <s v="10975 MOTKONTO GRUPPELIV/ULYKKE OG TELEFON/SJABLON"/>
    <n v="-5153"/>
    <n v="-5158"/>
    <n v="-5158"/>
    <n v="-5163"/>
    <n v="-5163"/>
  </r>
  <r>
    <x v="0"/>
    <x v="2"/>
    <x v="8"/>
    <s v="901 KONSERNINTERNE RENTEINNTEKTER"/>
    <s v="19011 KONSERNINTERNE RENTEINNTEKTER"/>
    <n v="-4750"/>
    <n v="-8250"/>
    <n v="-13050"/>
    <n v="-18950"/>
    <n v="-23600"/>
  </r>
  <r>
    <x v="0"/>
    <x v="0"/>
    <x v="3"/>
    <s v="600 BRUKERBETALINGER"/>
    <s v="16027 PASIENTBETALING VAKSINASJON"/>
    <n v="-3800"/>
    <n v="-3800"/>
    <n v="-3800"/>
    <n v="-3800"/>
    <n v="-3800"/>
  </r>
  <r>
    <x v="0"/>
    <x v="0"/>
    <x v="3"/>
    <s v="630 UTLEIE AV BOLIGER OG LOKALER MV. OG FESTEAVGIFTER"/>
    <s v="16301 FESTEAVGIFTER FOR KOMMUNALE TOMTER"/>
    <n v="-3775"/>
    <n v="-3775"/>
    <n v="-3775"/>
    <n v="-3775"/>
    <n v="-3775"/>
  </r>
  <r>
    <x v="0"/>
    <x v="0"/>
    <x v="3"/>
    <s v="620 ANNET SALG AV VARER OG TJENESTER, GEBYRER O.L. UTENFOR AVGIFTSOMRÅDET"/>
    <s v="16212 BEVILLINGS-/SERVERINGSAVGIFT"/>
    <n v="-2900"/>
    <n v="-2900"/>
    <n v="-2900"/>
    <n v="-2900"/>
    <n v="-2900"/>
  </r>
  <r>
    <x v="0"/>
    <x v="0"/>
    <x v="3"/>
    <s v="920 MOTTATTE AVDRAG PÅ UTLÅN"/>
    <s v="19210 MOTTATTE AVDRAG PÅ KONSERNINTERNE UTLÅN"/>
    <n v="-2550"/>
    <n v="-2500"/>
    <n v="-2500"/>
    <n v="-2500"/>
    <n v="-2500"/>
  </r>
  <r>
    <x v="0"/>
    <x v="0"/>
    <x v="3"/>
    <s v="770 REFUSJON FRA ANDRE"/>
    <s v="17710 BETALING KOST ANSATTE"/>
    <n v="-2057"/>
    <n v="-2057"/>
    <n v="-2057"/>
    <n v="-2057"/>
    <n v="-2057"/>
  </r>
  <r>
    <x v="0"/>
    <x v="0"/>
    <x v="3"/>
    <s v="710 SYKELØNNSREFUSJON"/>
    <s v="17103 FERIEPENGER AV SYKELØNNSREFUSJON"/>
    <n v="-1998"/>
    <n v="-1833"/>
    <n v="-1833"/>
    <n v="-1833"/>
    <n v="-1833"/>
  </r>
  <r>
    <x v="0"/>
    <x v="0"/>
    <x v="3"/>
    <s v="770 REFUSJON FRA ANDRE"/>
    <s v="17707 REFUSJON ORGANISASJONER"/>
    <n v="-1939"/>
    <n v="-1939"/>
    <n v="-1939"/>
    <n v="-1939"/>
    <n v="-1939"/>
  </r>
  <r>
    <x v="0"/>
    <x v="0"/>
    <x v="3"/>
    <s v="640 MERVERDIAVGIFTSPLIKTIGE GEBYRER"/>
    <s v="16403 AVGIFTSPLIKTIG MÅLERLEIE"/>
    <n v="-1672"/>
    <n v="-2134"/>
    <n v="-2238"/>
    <n v="-2321"/>
    <n v="-2383"/>
  </r>
  <r>
    <x v="0"/>
    <x v="0"/>
    <x v="3"/>
    <s v="920 MOTTATTE AVDRAG PÅ UTLÅN"/>
    <s v="19205 INNBETALING SOSIALLÅN"/>
    <n v="-1411"/>
    <n v="-1411"/>
    <n v="-1411"/>
    <n v="-1411"/>
    <n v="-1411"/>
  </r>
  <r>
    <x v="0"/>
    <x v="0"/>
    <x v="3"/>
    <s v="710 SYKELØNNSREFUSJON"/>
    <s v="17104 FERIEPENGER AV FØDSELSPENGER"/>
    <n v="-1311"/>
    <n v="-1211"/>
    <n v="-1211"/>
    <n v="-1211"/>
    <n v="-1211"/>
  </r>
  <r>
    <x v="0"/>
    <x v="0"/>
    <x v="3"/>
    <s v="600 BRUKERBETALINGER"/>
    <s v="16020 BETALING VED OPPHOLD INSTITUSJONER/HJEM"/>
    <n v="-1199"/>
    <n v="-1199"/>
    <n v="-1199"/>
    <n v="-1199"/>
    <n v="-1199"/>
  </r>
  <r>
    <x v="0"/>
    <x v="0"/>
    <x v="3"/>
    <s v="780 SALG TIL KOMMUNALT FORETAK I EGEN KOMMUNE"/>
    <s v="17800 SALG TIL KOMMUNALT FORETAK I EGEN KOMMUNE"/>
    <n v="-1070"/>
    <n v="-1070"/>
    <n v="-1070"/>
    <n v="-1070"/>
    <n v="-1070"/>
  </r>
  <r>
    <x v="0"/>
    <x v="0"/>
    <x v="3"/>
    <s v="620 ANNET SALG AV VARER OG TJENESTER, GEBYRER O.L. UTENFOR AVGIFTSOMRÅDET"/>
    <s v="16210 AVGIFTSFRI TILKNYTNINGSAVGIFT"/>
    <n v="-1000"/>
    <n v="-1000"/>
    <n v="-1000"/>
    <n v="-1000"/>
    <n v="-1000"/>
  </r>
  <r>
    <x v="0"/>
    <x v="0"/>
    <x v="3"/>
    <s v="640 MERVERDIAVGIFTSPLIKTIGE GEBYRER"/>
    <s v="16401 AVGIFTSPLIKTIG TILKNYTNINGSAVGIFT"/>
    <n v="-1000"/>
    <n v="-2000"/>
    <n v="-2000"/>
    <n v="-2000"/>
    <n v="-2000"/>
  </r>
  <r>
    <x v="0"/>
    <x v="0"/>
    <x v="3"/>
    <s v="600 BRUKERBETALINGER"/>
    <s v="16032 BETALING DAGSENTEROPPHOLD ELDRE"/>
    <n v="-735"/>
    <n v="-735"/>
    <n v="-735"/>
    <n v="-735"/>
    <n v="-735"/>
  </r>
  <r>
    <x v="0"/>
    <x v="0"/>
    <x v="3"/>
    <s v="600 BRUKERBETALINGER"/>
    <s v="16023 BETALING DAGSENTEROPPHOLD"/>
    <n v="-626"/>
    <n v="-844"/>
    <n v="-844"/>
    <n v="-844"/>
    <n v="-844"/>
  </r>
  <r>
    <x v="0"/>
    <x v="0"/>
    <x v="3"/>
    <s v="010 FAST LØNN"/>
    <s v="10197 KOSTRA KORRIGERING LØNN"/>
    <n v="-500"/>
    <n v="-500"/>
    <n v="-500"/>
    <n v="-500"/>
    <n v="-500"/>
  </r>
  <r>
    <x v="0"/>
    <x v="0"/>
    <x v="3"/>
    <s v="620 ANNET SALG AV VARER OG TJENESTER, GEBYRER O.L. UTENFOR AVGIFTSOMRÅDET"/>
    <s v="16214 KANTINESALG AVGIFTSFRITT"/>
    <n v="-500"/>
    <n v="-500"/>
    <n v="-500"/>
    <n v="-500"/>
    <n v="-500"/>
  </r>
  <r>
    <x v="0"/>
    <x v="0"/>
    <x v="3"/>
    <s v="620 ANNET SALG AV VARER OG TJENESTER, GEBYRER O.L. UTENFOR AVGIFTSOMRÅDET"/>
    <s v="16220 INNBETALING AVSKREVNE FORDRINGER UTEN MVA"/>
    <n v="-400"/>
    <n v="-400"/>
    <n v="-400"/>
    <n v="-400"/>
    <n v="-400"/>
  </r>
  <r>
    <x v="0"/>
    <x v="0"/>
    <x v="3"/>
    <s v="640 MERVERDIAVGIFTSPLIKTIGE GEBYRER"/>
    <s v="16404 AVG.PL. SALG AV VARER OG TJENESTER (VARS)"/>
    <n v="-400"/>
    <n v="-450"/>
    <n v="-470"/>
    <n v="-490"/>
    <n v="-510"/>
  </r>
  <r>
    <x v="0"/>
    <x v="0"/>
    <x v="3"/>
    <s v="780 SALG TIL KOMMUNALT FORETAK I EGEN KOMMUNE"/>
    <s v="17803 HUSLEIEINNTEKTER FRA FORETAK"/>
    <n v="-393"/>
    <n v="-393"/>
    <n v="-393"/>
    <n v="-393"/>
    <n v="-393"/>
  </r>
  <r>
    <x v="0"/>
    <x v="0"/>
    <x v="3"/>
    <s v="600 BRUKERBETALINGER"/>
    <s v="16022 BETALING KORTTIDSOPPHOLD"/>
    <n v="-300"/>
    <n v="-300"/>
    <n v="-300"/>
    <n v="-300"/>
    <n v="-300"/>
  </r>
  <r>
    <x v="0"/>
    <x v="0"/>
    <x v="3"/>
    <s v="730 REFUSJON FRA FYLKESKOMMUNER"/>
    <s v="17301 TILSKUDD LÆRLINGER"/>
    <n v="-200"/>
    <n v="-200"/>
    <n v="-200"/>
    <n v="-200"/>
    <n v="-200"/>
  </r>
  <r>
    <x v="0"/>
    <x v="0"/>
    <x v="3"/>
    <s v="600 BRUKERBETALINGER"/>
    <s v="16024 BETALING TRYGGHETSAVDELING"/>
    <n v="-140"/>
    <n v="-140"/>
    <n v="-140"/>
    <n v="-140"/>
    <n v="-140"/>
  </r>
  <r>
    <x v="0"/>
    <x v="0"/>
    <x v="3"/>
    <s v="830 OVERFØRING FRA FYLKESKOMMUNER"/>
    <s v="18300 OVERFØRING FRA FYLKESKOMMUNENER"/>
    <n v="-100"/>
    <n v="-100"/>
    <n v="-100"/>
    <n v="-100"/>
    <n v="-100"/>
  </r>
  <r>
    <x v="0"/>
    <x v="0"/>
    <x v="3"/>
    <s v="020 LØNN TIL VIKARER"/>
    <s v="10199 ANORDNET LØNN"/>
    <n v="-95"/>
    <n v="905"/>
    <n v="905"/>
    <n v="905"/>
    <n v="905"/>
  </r>
  <r>
    <x v="0"/>
    <x v="0"/>
    <x v="3"/>
    <s v="650 ANNET AVGIFTSPLIKTIG SALG AV VARER OG TJENESTER"/>
    <s v="16507 AVGIFTSPLIKTIG LEIE UTSTYR"/>
    <n v="-62"/>
    <n v="-62"/>
    <n v="-62"/>
    <n v="-62"/>
    <n v="-62"/>
  </r>
  <r>
    <x v="0"/>
    <x v="0"/>
    <x v="3"/>
    <s v="850 OVERFØRING FRA KOMMUNER"/>
    <s v="18500 OVERFØRING FRA (ANDRE) KOMMUNER"/>
    <n v="-60"/>
    <n v="-60"/>
    <n v="-60"/>
    <n v="-60"/>
    <n v="-60"/>
  </r>
  <r>
    <x v="0"/>
    <x v="0"/>
    <x v="3"/>
    <s v="130 POST, BANKTJENESTER, TELEFON, INTERNETT/BREDBÅND"/>
    <s v="19020 AGIO VALUTAGEVINST"/>
    <n v="-20"/>
    <n v="-20"/>
    <n v="-20"/>
    <n v="-20"/>
    <n v="-20"/>
  </r>
  <r>
    <x v="0"/>
    <x v="0"/>
    <x v="3"/>
    <s v="700 REFUSJON FRA STATEN"/>
    <s v="17031 TILSKUDD SYSSELSETTING"/>
    <n v="-18"/>
    <n v="-18"/>
    <n v="-18"/>
    <n v="-18"/>
    <n v="-18"/>
  </r>
  <r>
    <x v="0"/>
    <x v="0"/>
    <x v="3"/>
    <s v="184 BIOENERGI"/>
    <s v="11840 BIOENERGI"/>
    <m/>
    <n v="-1000"/>
    <n v="-1000"/>
    <n v="-1000"/>
    <n v="-1000"/>
  </r>
  <r>
    <x v="0"/>
    <x v="0"/>
    <x v="3"/>
    <s v="185 FORSIKRINGER, VAKTHOLD OG SIKRING"/>
    <s v="11859 TILSKUDD NORSK PASIENTSKADEERSTATNING"/>
    <m/>
    <n v="1400"/>
    <n v="1400"/>
    <n v="1400"/>
    <n v="1400"/>
  </r>
  <r>
    <x v="0"/>
    <x v="0"/>
    <x v="3"/>
    <s v="200 KJØP OG FINANSIELL LEASING AV DRIFTSMIDLER"/>
    <s v="12005 NETTVERKSUTSYR (BASESTASJONER)"/>
    <m/>
    <n v="3000"/>
    <n v="5000"/>
    <n v="8000"/>
    <n v="8000"/>
  </r>
  <r>
    <x v="0"/>
    <x v="0"/>
    <x v="3"/>
    <s v="370 KJØP FRA ANDRE"/>
    <s v="13711 TILSKUDD ALDERSHJEM"/>
    <m/>
    <n v="0"/>
    <n v="-8500"/>
    <n v="-8500"/>
    <n v="-8500"/>
  </r>
  <r>
    <x v="0"/>
    <x v="0"/>
    <x v="3"/>
    <s v="370 KJØP FRA ANDRE"/>
    <s v="13721 TILSKUDD PRIVATE SKOLER"/>
    <m/>
    <n v="4000"/>
    <n v="4000"/>
    <n v="4000"/>
    <n v="4000"/>
  </r>
  <r>
    <x v="0"/>
    <x v="0"/>
    <x v="3"/>
    <s v="370 KJØP FRA ANDRE"/>
    <s v="13733 HYTTERENOVASJON"/>
    <m/>
    <n v="100"/>
    <n v="200"/>
    <n v="200"/>
    <n v="300"/>
  </r>
  <r>
    <x v="0"/>
    <x v="0"/>
    <x v="3"/>
    <s v="480 OVERFØRING TIL KOMMUNALT FORETAK I EGEN KOMMUNE"/>
    <s v="14850 OVERF. TIL IKS DER KOMM. SELV ER DELTAKER"/>
    <m/>
    <n v="300"/>
    <n v="100"/>
    <n v="-100"/>
    <n v="-200"/>
  </r>
  <r>
    <x v="0"/>
    <x v="0"/>
    <x v="3"/>
    <s v="270 ANDRE TJENESTER (SOM INNGÅR I EGENPROD.)"/>
    <s v="12704 EKSTERN REVISJON"/>
    <n v="0"/>
    <n v="0"/>
    <n v="0"/>
    <n v="0"/>
    <n v="0"/>
  </r>
  <r>
    <x v="0"/>
    <x v="0"/>
    <x v="3"/>
    <s v="380 KJØP FRA KOMMUNALT FORETAK I EGEN KOMMUNE"/>
    <s v="13802 MATERIALKJØP FRA FORETAK TIL BYGG OG ANLEGG"/>
    <n v="0"/>
    <n v="0"/>
    <n v="0"/>
    <n v="0"/>
    <n v="0"/>
  </r>
  <r>
    <x v="0"/>
    <x v="0"/>
    <x v="3"/>
    <s v="380 KJØP FRA KOMMUNALT FORETAK I EGEN KOMMUNE"/>
    <s v="13806 KJØP AV DRIVSTOFF FRA FORETAK"/>
    <n v="0"/>
    <n v="0"/>
    <n v="0"/>
    <n v="0"/>
    <n v="0"/>
  </r>
  <r>
    <x v="0"/>
    <x v="0"/>
    <x v="3"/>
    <s v="380 KJØP FRA KOMMUNALT FORETAK I EGEN KOMMUNE"/>
    <s v="13811 VEDLIKEHOLD UTFØRT AV FORETAK IFBM. INN- OG UTFLYTTING"/>
    <n v="0"/>
    <n v="0"/>
    <n v="0"/>
    <n v="0"/>
    <n v="0"/>
  </r>
  <r>
    <x v="0"/>
    <x v="0"/>
    <x v="3"/>
    <s v="780 SALG TIL KOMMUNALT FORETAK I EGEN KOMMUNE"/>
    <s v="17801 SALG TIL (AVG.PL.) KOMMUNALT FORETAK I EGEN KOMMUNE"/>
    <n v="0"/>
    <n v="0"/>
    <n v="0"/>
    <n v="0"/>
    <n v="0"/>
  </r>
  <r>
    <x v="0"/>
    <x v="2"/>
    <x v="11"/>
    <s v="511 KONSERNINTERNE AVDRAG"/>
    <s v="15110 KONSERNINTERNE AVDRAG"/>
    <n v="0"/>
    <n v="0"/>
    <n v="0"/>
    <n v="0"/>
    <n v="0"/>
  </r>
  <r>
    <x v="0"/>
    <x v="2"/>
    <x v="12"/>
    <s v="501 KONSERNINTERNE RENTEUTGIFTER"/>
    <s v="15011 KONSERNINTERNE RENTEUTGIFTER"/>
    <n v="0"/>
    <n v="0"/>
    <n v="0"/>
    <n v="0"/>
    <n v="0"/>
  </r>
  <r>
    <x v="0"/>
    <x v="0"/>
    <x v="3"/>
    <s v="105 UNDERVISNINGSMATERIELL"/>
    <s v="11054 LEKER"/>
    <n v="1"/>
    <n v="1"/>
    <n v="1"/>
    <n v="1"/>
    <n v="1"/>
  </r>
  <r>
    <x v="0"/>
    <x v="0"/>
    <x v="3"/>
    <s v="380 KJØP FRA KOMMUNALT FORETAK I EGEN KOMMUNE"/>
    <s v="13814 KJØP AV MAT FRA FORETAK"/>
    <n v="5"/>
    <n v="-2995"/>
    <n v="-2995"/>
    <n v="-2995"/>
    <n v="-2995"/>
  </r>
  <r>
    <x v="0"/>
    <x v="2"/>
    <x v="12"/>
    <s v="500 RENTEUTGIFTER, PROVISJONER OG ANDRE FINANSUTGIFTER"/>
    <s v="15009 ANDRE RENTEUTGIFTER"/>
    <n v="5"/>
    <n v="5"/>
    <n v="5"/>
    <n v="5"/>
    <n v="5"/>
  </r>
  <r>
    <x v="0"/>
    <x v="0"/>
    <x v="3"/>
    <s v="020 LØNN TIL VIKARER"/>
    <s v="10230 LØR-/SØNDAGSTILLEGG VIKAR M/REF"/>
    <n v="6"/>
    <n v="6"/>
    <n v="6"/>
    <n v="6"/>
    <n v="6"/>
  </r>
  <r>
    <x v="0"/>
    <x v="0"/>
    <x v="3"/>
    <s v="200 KJØP OG FINANSIELL LEASING AV DRIFTSMIDLER"/>
    <s v="12061 MUSIKKBØKER TIL FOLKEBIBLIOTEK"/>
    <n v="8"/>
    <n v="8"/>
    <n v="8"/>
    <n v="8"/>
    <n v="8"/>
  </r>
  <r>
    <x v="0"/>
    <x v="0"/>
    <x v="3"/>
    <s v="120 SAMLEPOST ANNET FORBRUKSMATERIELL, RÅVARER OG TJENESTER"/>
    <s v="11250 KASSEDIFFERANSE"/>
    <n v="10"/>
    <n v="10"/>
    <n v="10"/>
    <n v="10"/>
    <n v="10"/>
  </r>
  <r>
    <x v="0"/>
    <x v="0"/>
    <x v="3"/>
    <s v="270 ANDRE TJENESTER (SOM INNGÅR I EGENPROD.)"/>
    <s v="12708 TOLKETJENESTER"/>
    <n v="10"/>
    <n v="10"/>
    <n v="10"/>
    <n v="10"/>
    <n v="10"/>
  </r>
  <r>
    <x v="0"/>
    <x v="0"/>
    <x v="3"/>
    <s v="380 KJØP FRA KOMMUNALT FORETAK I EGEN KOMMUNE"/>
    <s v="13809 AVGIFTER BETALT TIL FORETAK"/>
    <n v="15"/>
    <n v="15"/>
    <n v="15"/>
    <n v="15"/>
    <n v="15"/>
  </r>
  <r>
    <x v="0"/>
    <x v="2"/>
    <x v="12"/>
    <s v="500 RENTEUTGIFTER, PROVISJONER OG ANDRE FINANSUTGIFTER"/>
    <s v="15002 FORSINKELSESRENTER-15"/>
    <n v="16"/>
    <n v="16"/>
    <n v="16"/>
    <n v="16"/>
    <n v="16"/>
  </r>
  <r>
    <x v="0"/>
    <x v="0"/>
    <x v="3"/>
    <s v="380 KJØP FRA KOMMUNALT FORETAK I EGEN KOMMUNE"/>
    <s v="13807 INNLEIDE TRANSPORTTJENESTER FRA FORETAK"/>
    <n v="20"/>
    <n v="20"/>
    <n v="20"/>
    <n v="20"/>
    <n v="20"/>
  </r>
  <r>
    <x v="0"/>
    <x v="0"/>
    <x v="3"/>
    <s v="270 ANDRE TJENESTER (SOM INNGÅR I EGENPROD.)"/>
    <s v="12705 EKSTERN REGNSKAP"/>
    <n v="23"/>
    <n v="23"/>
    <n v="23"/>
    <n v="23"/>
    <n v="23"/>
  </r>
  <r>
    <x v="0"/>
    <x v="0"/>
    <x v="3"/>
    <s v="020 LØNN TIL VIKARER"/>
    <s v="10250 KVELDS-/NATTILLEGG VIKAR M/REF"/>
    <n v="25"/>
    <n v="25"/>
    <n v="25"/>
    <n v="25"/>
    <n v="25"/>
  </r>
  <r>
    <x v="0"/>
    <x v="0"/>
    <x v="3"/>
    <s v="230 VEDLIKEHOLD, BYGG OG ANLEGG"/>
    <s v="12304 RÅDGIVNINGSTJEN. KONKRET VEDLIKEHOLDSTILTAK BYGG/ANLEGG"/>
    <n v="25"/>
    <n v="25"/>
    <n v="25"/>
    <n v="25"/>
    <n v="25"/>
  </r>
  <r>
    <x v="0"/>
    <x v="0"/>
    <x v="3"/>
    <s v="270 ANDRE TJENESTER (SOM INNGÅR I EGENPROD.)"/>
    <s v="12706 ANDRE TJENESTER (LEGE/SYKEHUSBESØK O.L.)"/>
    <n v="25"/>
    <n v="25"/>
    <n v="25"/>
    <n v="25"/>
    <n v="25"/>
  </r>
  <r>
    <x v="0"/>
    <x v="0"/>
    <x v="3"/>
    <s v="380 KJØP FRA KOMMUNALT FORETAK I EGEN KOMMUNE"/>
    <s v="13801 VEDL.HOLD UTFØRT AV FORETAK PÅ BYGG OG ANLEGG"/>
    <n v="25"/>
    <n v="25"/>
    <n v="25"/>
    <n v="25"/>
    <n v="25"/>
  </r>
  <r>
    <x v="0"/>
    <x v="0"/>
    <x v="3"/>
    <s v="120 SAMLEPOST ANNET FORBRUKSMATERIELL, RÅVARER OG TJENESTER"/>
    <s v="11206 BLEIER"/>
    <n v="30"/>
    <n v="0"/>
    <n v="0"/>
    <n v="0"/>
    <n v="0"/>
  </r>
  <r>
    <x v="0"/>
    <x v="0"/>
    <x v="3"/>
    <s v="130 POST, BANKTJENESTER, TELEFON, INTERNETT/BREDBÅND"/>
    <s v="15050 DISAGIO VALUTATAP"/>
    <n v="30"/>
    <n v="30"/>
    <n v="30"/>
    <n v="30"/>
    <n v="30"/>
  </r>
  <r>
    <x v="0"/>
    <x v="0"/>
    <x v="3"/>
    <s v="200 KJØP OG FINANSIELL LEASING AV DRIFTSMIDLER"/>
    <s v="12058 CD-ROM, DATASPILL TIL FOLKEBIBLIOTEK"/>
    <n v="36"/>
    <n v="36"/>
    <n v="36"/>
    <n v="36"/>
    <n v="36"/>
  </r>
  <r>
    <x v="0"/>
    <x v="0"/>
    <x v="3"/>
    <s v="105 UNDERVISNINGSMATERIELL"/>
    <s v="11050 ELEVBIBLIOTEK/MEDIATEK"/>
    <n v="40"/>
    <n v="40"/>
    <n v="40"/>
    <n v="40"/>
    <n v="40"/>
  </r>
  <r>
    <x v="0"/>
    <x v="0"/>
    <x v="3"/>
    <s v="330 KJØP FRA FYLKESKOMMUNER"/>
    <s v="13300 KJØP FRA FYLKESKOMMUNER"/>
    <n v="40"/>
    <n v="40"/>
    <n v="40"/>
    <n v="40"/>
    <n v="40"/>
  </r>
  <r>
    <x v="0"/>
    <x v="0"/>
    <x v="3"/>
    <s v="270 ANDRE TJENESTER (SOM INNGÅR I EGENPROD.)"/>
    <s v="12702 SAKKYNDIG BISTAND"/>
    <n v="50"/>
    <n v="50"/>
    <n v="50"/>
    <n v="50"/>
    <n v="50"/>
  </r>
  <r>
    <x v="0"/>
    <x v="0"/>
    <x v="3"/>
    <s v="400 OVERFØRING TIL STATEN"/>
    <s v="14003 AVSETN/ANORDN. MOT STATEN"/>
    <n v="50"/>
    <n v="50"/>
    <n v="50"/>
    <n v="50"/>
    <n v="50"/>
  </r>
  <r>
    <x v="0"/>
    <x v="0"/>
    <x v="3"/>
    <s v="120 SAMLEPOST ANNET FORBRUKSMATERIELL, RÅVARER OG TJENESTER"/>
    <s v="11202 MILJØTILTAK (DET GRØNNE MILJØET)"/>
    <n v="60"/>
    <n v="560"/>
    <n v="560"/>
    <n v="560"/>
    <n v="560"/>
  </r>
  <r>
    <x v="0"/>
    <x v="0"/>
    <x v="3"/>
    <s v="380 KJØP FRA KOMMUNALT FORETAK I EGEN KOMMUNE"/>
    <s v="13813 VAKTMESTERTJENESTE(INKL.SNØBRØYTING) UTFØRT AV FORETAK"/>
    <n v="60"/>
    <n v="60"/>
    <n v="60"/>
    <n v="60"/>
    <n v="60"/>
  </r>
  <r>
    <x v="0"/>
    <x v="0"/>
    <x v="3"/>
    <s v="120 SAMLEPOST ANNET FORBRUKSMATERIELL, RÅVARER OG TJENESTER"/>
    <s v="11211 GJØDSEL"/>
    <n v="69"/>
    <n v="69"/>
    <n v="69"/>
    <n v="69"/>
    <n v="69"/>
  </r>
  <r>
    <x v="0"/>
    <x v="0"/>
    <x v="3"/>
    <s v="200 KJØP OG FINANSIELL LEASING AV DRIFTSMIDLER"/>
    <s v="12054 MUSIKK FOLKEBIBLIOTEK"/>
    <n v="70"/>
    <n v="70"/>
    <n v="70"/>
    <n v="70"/>
    <n v="70"/>
  </r>
  <r>
    <x v="0"/>
    <x v="0"/>
    <x v="3"/>
    <s v="050 ANNEN LØNN OG TREKKPL.GODTGJ."/>
    <s v="10505 TREKKPLIKTIG GODTGJØRELSE  REISEMODUL"/>
    <n v="80"/>
    <n v="80"/>
    <n v="80"/>
    <n v="80"/>
    <n v="80"/>
  </r>
  <r>
    <x v="0"/>
    <x v="0"/>
    <x v="3"/>
    <s v="200 KJØP OG FINANSIELL LEASING AV DRIFTSMIDLER"/>
    <s v="12063 FLERSPRÅKELIGE BØKER TIL FOKEBIBLIOTEK"/>
    <n v="100"/>
    <n v="100"/>
    <n v="100"/>
    <n v="100"/>
    <n v="100"/>
  </r>
  <r>
    <x v="0"/>
    <x v="0"/>
    <x v="3"/>
    <s v="370 KJØP FRA ANDRE"/>
    <s v="13723 EKSTRA UTGIFTER INSTITUSJONER/FOSTERHJEM"/>
    <n v="100"/>
    <n v="100"/>
    <n v="100"/>
    <n v="100"/>
    <n v="100"/>
  </r>
  <r>
    <x v="0"/>
    <x v="0"/>
    <x v="3"/>
    <s v="380 KJØP FRA KOMMUNALT FORETAK I EGEN KOMMUNE"/>
    <s v="13805 KJØP FRA FORETAK TIL DRIFT AV BILER"/>
    <n v="100"/>
    <n v="100"/>
    <n v="100"/>
    <n v="100"/>
    <n v="100"/>
  </r>
  <r>
    <x v="0"/>
    <x v="0"/>
    <x v="3"/>
    <s v="200 KJØP OG FINANSIELL LEASING AV DRIFTSMIDLER"/>
    <s v="12059 LYDBØKER TIL FOLKEBIBLIOTEK"/>
    <n v="120"/>
    <n v="120"/>
    <n v="120"/>
    <n v="120"/>
    <n v="120"/>
  </r>
  <r>
    <x v="0"/>
    <x v="0"/>
    <x v="3"/>
    <s v="200 KJØP OG FINANSIELL LEASING AV DRIFTSMIDLER"/>
    <s v="12052 AVISER FOLKEBIBLIOTEK"/>
    <n v="121"/>
    <n v="121"/>
    <n v="121"/>
    <n v="121"/>
    <n v="121"/>
  </r>
  <r>
    <x v="0"/>
    <x v="0"/>
    <x v="3"/>
    <s v="105 UNDERVISNINGSMATERIELL"/>
    <s v="11052 ARBEIDSMATERIELL PRAKTISKE FAG(INKL.MATVARER)"/>
    <n v="162"/>
    <n v="162"/>
    <n v="162"/>
    <n v="162"/>
    <n v="162"/>
  </r>
  <r>
    <x v="0"/>
    <x v="0"/>
    <x v="3"/>
    <s v="120 SAMLEPOST ANNET FORBRUKSMATERIELL, RÅVARER OG TJENESTER"/>
    <s v="11215 DRIVSTOFF UTSTYR"/>
    <n v="163"/>
    <n v="163"/>
    <n v="163"/>
    <n v="163"/>
    <n v="163"/>
  </r>
  <r>
    <x v="0"/>
    <x v="0"/>
    <x v="3"/>
    <s v="165 ANDRE OPPLYSNINGSPLIKTIGE GODTGJØRELSER"/>
    <s v="11651 KLESGODTGJØRELSE"/>
    <n v="173"/>
    <n v="173"/>
    <n v="173"/>
    <n v="173"/>
    <n v="173"/>
  </r>
  <r>
    <x v="0"/>
    <x v="0"/>
    <x v="3"/>
    <s v="200 KJØP OG FINANSIELL LEASING AV DRIFTSMIDLER"/>
    <s v="12053 TIDSSKRIFTER FOLKEBIBLIOTEK"/>
    <n v="175"/>
    <n v="175"/>
    <n v="175"/>
    <n v="175"/>
    <n v="175"/>
  </r>
  <r>
    <x v="0"/>
    <x v="0"/>
    <x v="3"/>
    <s v="105 UNDERVISNINGSMATERIELL"/>
    <s v="11053 ANNET SKOLEMATERIELL"/>
    <n v="186"/>
    <n v="186"/>
    <n v="186"/>
    <n v="186"/>
    <n v="186"/>
  </r>
  <r>
    <x v="0"/>
    <x v="0"/>
    <x v="3"/>
    <s v="200 KJØP OG FINANSIELL LEASING AV DRIFTSMIDLER"/>
    <s v="12056 ABONNEMENT DATABASER FOLKEBIBLIOTEKET"/>
    <n v="205"/>
    <n v="205"/>
    <n v="205"/>
    <n v="205"/>
    <n v="205"/>
  </r>
  <r>
    <x v="0"/>
    <x v="0"/>
    <x v="3"/>
    <s v="200 KJØP OG FINANSIELL LEASING AV DRIFTSMIDLER"/>
    <s v="12055 FILM FOLKEBIBLIOTEK"/>
    <n v="210"/>
    <n v="210"/>
    <n v="210"/>
    <n v="210"/>
    <n v="210"/>
  </r>
  <r>
    <x v="0"/>
    <x v="0"/>
    <x v="3"/>
    <s v="270 ANDRE TJENESTER (SOM INNGÅR I EGENPROD.)"/>
    <s v="12707 VIKARBYRÅTJENESTER"/>
    <n v="220"/>
    <n v="220"/>
    <n v="220"/>
    <n v="220"/>
    <n v="220"/>
  </r>
  <r>
    <x v="0"/>
    <x v="0"/>
    <x v="3"/>
    <s v="200 KJØP OG FINANSIELL LEASING AV DRIFTSMIDLER"/>
    <s v="12065 MEDIEUTSTYR TIL FOLKEBIBLIOTEK"/>
    <n v="240"/>
    <n v="240"/>
    <n v="240"/>
    <n v="240"/>
    <n v="240"/>
  </r>
  <r>
    <x v="0"/>
    <x v="0"/>
    <x v="3"/>
    <s v="185 FORSIKRINGER, VAKTHOLD OG SIKRING"/>
    <s v="11852 FORSIKRING, BRUKERE"/>
    <n v="310"/>
    <n v="310"/>
    <n v="310"/>
    <n v="310"/>
    <n v="310"/>
  </r>
  <r>
    <x v="0"/>
    <x v="0"/>
    <x v="3"/>
    <s v="120 SAMLEPOST ANNET FORBRUKSMATERIELL, RÅVARER OG TJENESTER"/>
    <s v="11236 HOTELUTGIFTER ANDRE (IKKE ANSATTE)"/>
    <n v="315"/>
    <n v="315"/>
    <n v="315"/>
    <n v="315"/>
    <n v="315"/>
  </r>
  <r>
    <x v="0"/>
    <x v="0"/>
    <x v="3"/>
    <s v="150 OPPLÆRING OG KURS"/>
    <s v="11501 HONORAR OPPLÆRING/KURS (IKKE OPPLYSNINGSPLIKTIG)"/>
    <n v="329"/>
    <n v="329"/>
    <n v="329"/>
    <n v="329"/>
    <n v="329"/>
  </r>
  <r>
    <x v="0"/>
    <x v="0"/>
    <x v="3"/>
    <s v="170 TRANSPORT OG REISE"/>
    <s v="11710 TRANSPORTUTGIFTER ANDRE (IKKE ANSATTE)"/>
    <n v="410"/>
    <n v="410"/>
    <n v="410"/>
    <n v="410"/>
    <n v="410"/>
  </r>
  <r>
    <x v="0"/>
    <x v="0"/>
    <x v="3"/>
    <s v="050 ANNEN LØNN OG TREKKPL.GODTGJ."/>
    <s v="10591 FRI TELEFON TREKKPL.GODTGJ. (SJABLON)"/>
    <n v="441"/>
    <n v="441"/>
    <n v="441"/>
    <n v="441"/>
    <n v="441"/>
  </r>
  <r>
    <x v="0"/>
    <x v="0"/>
    <x v="3"/>
    <s v="600 BRUKERBETALINGER"/>
    <s v="16033 BETALING FYSIOTERAPI"/>
    <n v="500"/>
    <n v="750"/>
    <n v="500"/>
    <n v="250"/>
    <n v="250"/>
  </r>
  <r>
    <x v="0"/>
    <x v="0"/>
    <x v="3"/>
    <s v="120 SAMLEPOST ANNET FORBRUKSMATERIELL, RÅVARER OG TJENESTER"/>
    <s v="11222 KANTINEBIDRAG"/>
    <n v="540"/>
    <n v="540"/>
    <n v="540"/>
    <n v="540"/>
    <n v="540"/>
  </r>
  <r>
    <x v="0"/>
    <x v="0"/>
    <x v="3"/>
    <s v="430 OVERFØRING TIL FYLKESKOMMUNER"/>
    <s v="14300 OVERFØRING TIL FYLKESKOMMUNER"/>
    <n v="580"/>
    <n v="580"/>
    <n v="580"/>
    <n v="580"/>
    <n v="580"/>
  </r>
  <r>
    <x v="0"/>
    <x v="0"/>
    <x v="3"/>
    <s v="020 LØNN TIL VIKARER"/>
    <s v="10231 LØR-/SØNDAGSTILLEGG VIKAR U/REF"/>
    <n v="582"/>
    <n v="582"/>
    <n v="582"/>
    <n v="582"/>
    <n v="582"/>
  </r>
  <r>
    <x v="0"/>
    <x v="0"/>
    <x v="3"/>
    <s v="200 KJØP OG FINANSIELL LEASING AV DRIFTSMIDLER"/>
    <s v="12060 E-BØKER TIL FOLKEBIBLIOTEK"/>
    <n v="600"/>
    <n v="600"/>
    <n v="600"/>
    <n v="600"/>
    <n v="600"/>
  </r>
  <r>
    <x v="0"/>
    <x v="0"/>
    <x v="3"/>
    <s v="200 KJØP OG FINANSIELL LEASING AV DRIFTSMIDLER"/>
    <s v="12064 SKJØNNLITTERÆRE BØKER TIL FOLKEBIBLIOTEK"/>
    <n v="620"/>
    <n v="620"/>
    <n v="620"/>
    <n v="620"/>
    <n v="620"/>
  </r>
  <r>
    <x v="0"/>
    <x v="0"/>
    <x v="3"/>
    <s v="120 SAMLEPOST ANNET FORBRUKSMATERIELL, RÅVARER OG TJENESTER"/>
    <s v="11209 VERNEUTSTYR/TILRETTELEGGINGSUTSTYR"/>
    <n v="635"/>
    <n v="635"/>
    <n v="635"/>
    <n v="635"/>
    <n v="635"/>
  </r>
  <r>
    <x v="0"/>
    <x v="0"/>
    <x v="3"/>
    <s v="120 SAMLEPOST ANNET FORBRUKSMATERIELL, RÅVARER OG TJENESTER"/>
    <s v="11203 VANNBEHANDLING"/>
    <n v="725"/>
    <n v="725"/>
    <n v="725"/>
    <n v="725"/>
    <n v="725"/>
  </r>
  <r>
    <x v="0"/>
    <x v="0"/>
    <x v="3"/>
    <s v="160 UTG.OG GODTGJ. FOR REISER, DIETT, BIL O.L. SOM ER OPPLY.PL."/>
    <s v="11601 DIETTGODTGJØRELSE"/>
    <n v="734"/>
    <n v="734"/>
    <n v="734"/>
    <n v="734"/>
    <n v="734"/>
  </r>
  <r>
    <x v="0"/>
    <x v="0"/>
    <x v="3"/>
    <s v="181 FJERNVARME OG FJERNKJØLING"/>
    <s v="11810 FJERNVARME OG FJERNKJØLING"/>
    <n v="750"/>
    <n v="750"/>
    <n v="750"/>
    <n v="750"/>
    <n v="750"/>
  </r>
  <r>
    <x v="0"/>
    <x v="0"/>
    <x v="3"/>
    <s v="270 ANDRE TJENESTER (SOM INNGÅR I EGENPROD.)"/>
    <s v="12714 HONORAR ARTISTER/FORFATTERE/LYDTEKNIKERE"/>
    <n v="760"/>
    <n v="760"/>
    <n v="760"/>
    <n v="760"/>
    <n v="760"/>
  </r>
  <r>
    <x v="0"/>
    <x v="0"/>
    <x v="3"/>
    <s v="200 KJØP OG FINANSIELL LEASING AV DRIFTSMIDLER"/>
    <s v="12004 KJØP AV MASKINER"/>
    <n v="785"/>
    <n v="885"/>
    <n v="785"/>
    <n v="785"/>
    <n v="785"/>
  </r>
  <r>
    <x v="0"/>
    <x v="0"/>
    <x v="3"/>
    <s v="170 TRANSPORT OG REISE"/>
    <s v="11707 DRIFT PERSONKJØRETØY/VAREBIL KLASSE 1 (PERSONBIL,MOPED ETC.)"/>
    <n v="786"/>
    <n v="786"/>
    <n v="786"/>
    <n v="786"/>
    <n v="786"/>
  </r>
  <r>
    <x v="0"/>
    <x v="0"/>
    <x v="3"/>
    <s v="120 SAMLEPOST ANNET FORBRUKSMATERIELL, RÅVARER OG TJENESTER"/>
    <s v="11213 EMBALLASJE MIDDAG"/>
    <n v="800"/>
    <n v="800"/>
    <n v="800"/>
    <n v="800"/>
    <n v="800"/>
  </r>
  <r>
    <x v="0"/>
    <x v="0"/>
    <x v="3"/>
    <s v="270 ANDRE TJENESTER (SOM INNGÅR I EGENPROD.)"/>
    <s v="12701 ADVOKATUTGIFTER"/>
    <n v="853"/>
    <n v="853"/>
    <n v="853"/>
    <n v="853"/>
    <n v="853"/>
  </r>
  <r>
    <x v="0"/>
    <x v="0"/>
    <x v="3"/>
    <s v="200 KJØP OG FINANSIELL LEASING AV DRIFTSMIDLER"/>
    <s v="12051 BØKER FOLKEBIBLIOTEK"/>
    <n v="869"/>
    <n v="869"/>
    <n v="869"/>
    <n v="869"/>
    <n v="869"/>
  </r>
  <r>
    <x v="0"/>
    <x v="0"/>
    <x v="3"/>
    <s v="230 VEDLIKEHOLD, BYGG OG ANLEGG"/>
    <s v="12302 VEDLIKEHOLD AV UTSTYR KNYTTET TIL BYGG"/>
    <n v="876"/>
    <n v="876"/>
    <n v="876"/>
    <n v="876"/>
    <n v="876"/>
  </r>
  <r>
    <x v="0"/>
    <x v="0"/>
    <x v="3"/>
    <s v="020 LØNN TIL VIKARER"/>
    <s v="10251 KVELDS-/NATTILLEGG VIKAR U/REF"/>
    <n v="891"/>
    <n v="891"/>
    <n v="891"/>
    <n v="891"/>
    <n v="891"/>
  </r>
  <r>
    <x v="0"/>
    <x v="0"/>
    <x v="3"/>
    <s v="200 KJØP OG FINANSIELL LEASING AV DRIFTSMIDLER"/>
    <s v="12062 BARNEBØKER TIL FOLKEBIBLIOTEK"/>
    <n v="947"/>
    <n v="947"/>
    <n v="947"/>
    <n v="947"/>
    <n v="947"/>
  </r>
  <r>
    <x v="0"/>
    <x v="0"/>
    <x v="3"/>
    <s v="209 MEDISINSK UTSTYR"/>
    <s v="12090 MEDISINSK UTSTYR"/>
    <n v="960"/>
    <n v="960"/>
    <n v="960"/>
    <n v="960"/>
    <n v="960"/>
  </r>
  <r>
    <x v="0"/>
    <x v="0"/>
    <x v="3"/>
    <s v="165 ANDRE OPPLYSNINGSPLIKTIGE GODTGJØRELSER"/>
    <s v="11652 STIPEND (OPPLYSNINGSPLIKTIG- MEN IKKE TREKKPLIKTIG)"/>
    <n v="1000"/>
    <n v="800"/>
    <n v="800"/>
    <n v="800"/>
    <n v="800"/>
  </r>
  <r>
    <x v="0"/>
    <x v="0"/>
    <x v="3"/>
    <s v="450 OVERFØRING TIL KOMMUNER"/>
    <s v="14500 OVERFØRING TIL KOMMUNER"/>
    <n v="1000"/>
    <n v="1000"/>
    <n v="1000"/>
    <n v="1000"/>
    <n v="0"/>
  </r>
  <r>
    <x v="0"/>
    <x v="0"/>
    <x v="3"/>
    <s v="470 OVERFØRING TIL ANDRE"/>
    <s v="14702 ERSTATNINGER"/>
    <n v="1100"/>
    <n v="1100"/>
    <n v="1200"/>
    <n v="1250"/>
    <n v="1300"/>
  </r>
  <r>
    <x v="0"/>
    <x v="0"/>
    <x v="3"/>
    <s v="370 KJØP FRA ANDRE"/>
    <s v="13716 ELDRESENTRE"/>
    <n v="1156"/>
    <n v="1156"/>
    <n v="1156"/>
    <n v="1156"/>
    <n v="1156"/>
  </r>
  <r>
    <x v="0"/>
    <x v="0"/>
    <x v="3"/>
    <s v="130 POST, BANKTJENESTER, TELEFON, INTERNETT/BREDBÅND"/>
    <s v="11300 BANKTJENESTER"/>
    <n v="1177"/>
    <n v="1177"/>
    <n v="1177"/>
    <n v="1177"/>
    <n v="1177"/>
  </r>
  <r>
    <x v="0"/>
    <x v="0"/>
    <x v="3"/>
    <s v="120 SAMLEPOST ANNET FORBRUKSMATERIELL, RÅVARER OG TJENESTER"/>
    <s v="11212 SALT"/>
    <n v="1300"/>
    <n v="1300"/>
    <n v="1300"/>
    <n v="1300"/>
    <n v="1300"/>
  </r>
  <r>
    <x v="0"/>
    <x v="0"/>
    <x v="3"/>
    <s v="520 UTLÅN"/>
    <s v="15200 SOSIALE UTLÅN"/>
    <n v="1300"/>
    <n v="1300"/>
    <n v="1300"/>
    <n v="1300"/>
    <n v="1300"/>
  </r>
  <r>
    <x v="0"/>
    <x v="0"/>
    <x v="3"/>
    <s v="120 SAMLEPOST ANNET FORBRUKSMATERIELL, RÅVARER OG TJENESTER"/>
    <s v="11237 HOTELLUTGIFTER ANSATTE( IKKE KURS/OPPLÆRING)"/>
    <n v="1310"/>
    <n v="1310"/>
    <n v="1310"/>
    <n v="1310"/>
    <n v="1310"/>
  </r>
  <r>
    <x v="0"/>
    <x v="0"/>
    <x v="3"/>
    <s v="120 SAMLEPOST ANNET FORBRUKSMATERIELL, RÅVARER OG TJENESTER"/>
    <s v="11224 UTLEGG ACOS (KUN LØNN)"/>
    <n v="1338"/>
    <n v="1338"/>
    <n v="1338"/>
    <n v="1338"/>
    <n v="1338"/>
  </r>
  <r>
    <x v="0"/>
    <x v="0"/>
    <x v="3"/>
    <s v="185 FORSIKRINGER, VAKTHOLD OG SIKRING"/>
    <s v="11858 BRANNVARSLING/INNBRUDDSALARM"/>
    <n v="1339"/>
    <n v="1339"/>
    <n v="1339"/>
    <n v="1339"/>
    <n v="1339"/>
  </r>
  <r>
    <x v="0"/>
    <x v="0"/>
    <x v="3"/>
    <s v="100 KONTORMATERIELL"/>
    <s v="11001 FAGLITTERATUR/FAGBØKER/AVISER/TIDSSKRIFTER M.M"/>
    <n v="1342"/>
    <n v="1342"/>
    <n v="1342"/>
    <n v="1342"/>
    <n v="1342"/>
  </r>
  <r>
    <x v="0"/>
    <x v="0"/>
    <x v="3"/>
    <s v="105 UNDERVISNINGSMATERIELL"/>
    <s v="11051 ELEV PC, TRYKTE OG DIGITALE LÆREMIDDEL"/>
    <n v="1352"/>
    <n v="1352"/>
    <n v="1352"/>
    <n v="1352"/>
    <n v="1352"/>
  </r>
  <r>
    <x v="0"/>
    <x v="0"/>
    <x v="3"/>
    <s v="380 KJØP FRA KOMMUNALT FORETAK I EGEN KOMMUNE"/>
    <s v="13815 LEIEUTGIFTER FRA FORETAK"/>
    <n v="1425"/>
    <n v="1425"/>
    <n v="1425"/>
    <n v="1425"/>
    <n v="1425"/>
  </r>
  <r>
    <x v="0"/>
    <x v="0"/>
    <x v="3"/>
    <s v="090 PENSJONSINNSKUDD OG TREKKPLIKTIGE FORSIKRINGSORDNINGER"/>
    <s v="10971 ULYKKESFORSIKRING"/>
    <n v="1435"/>
    <n v="1435"/>
    <n v="1435"/>
    <n v="1435"/>
    <n v="1435"/>
  </r>
  <r>
    <x v="0"/>
    <x v="0"/>
    <x v="3"/>
    <s v="120 SAMLEPOST ANNET FORBRUKSMATERIELL, RÅVARER OG TJENESTER"/>
    <s v="11217 SAND OG GRUS"/>
    <n v="1470"/>
    <n v="1470"/>
    <n v="1470"/>
    <n v="1470"/>
    <n v="1470"/>
  </r>
  <r>
    <x v="0"/>
    <x v="0"/>
    <x v="3"/>
    <s v="183 NATURGASS"/>
    <s v="11830 NATURGASS OG ANDRE FOSSILE GASSER"/>
    <n v="1863"/>
    <n v="1863"/>
    <n v="1863"/>
    <n v="1863"/>
    <n v="1863"/>
  </r>
  <r>
    <x v="0"/>
    <x v="0"/>
    <x v="3"/>
    <s v="120 SAMLEPOST ANNET FORBRUKSMATERIELL, RÅVARER OG TJENESTER"/>
    <s v="11216 PLANTEMATERIELL"/>
    <n v="1892"/>
    <n v="1892"/>
    <n v="1892"/>
    <n v="1892"/>
    <n v="1892"/>
  </r>
  <r>
    <x v="0"/>
    <x v="0"/>
    <x v="3"/>
    <s v="470 OVERFØRING TIL ANDRE"/>
    <s v="14762 BIDRAG LIVSOPPHOLD AKUTTHJELP"/>
    <n v="2002"/>
    <n v="2002"/>
    <n v="2002"/>
    <n v="2002"/>
    <n v="2002"/>
  </r>
  <r>
    <x v="0"/>
    <x v="0"/>
    <x v="3"/>
    <s v="020 LØNN TIL VIKARER"/>
    <s v="10200 LØNN TIL VIKARER"/>
    <n v="2150"/>
    <n v="2150"/>
    <n v="2150"/>
    <n v="2150"/>
    <n v="2150"/>
  </r>
  <r>
    <x v="0"/>
    <x v="0"/>
    <x v="3"/>
    <s v="080 GODTGJØRELSE FOLKEVALGTE"/>
    <s v="10802 GRUPPELEDERTILSKUDD"/>
    <n v="2170"/>
    <n v="2170"/>
    <n v="2170"/>
    <n v="2170"/>
    <n v="2170"/>
  </r>
  <r>
    <x v="0"/>
    <x v="0"/>
    <x v="3"/>
    <s v="120 SAMLEPOST ANNET FORBRUKSMATERIELL, RÅVARER OG TJENESTER"/>
    <s v="11207 ARBEIDSKLÆR OG SKO"/>
    <n v="2237"/>
    <n v="2237"/>
    <n v="2237"/>
    <n v="2237"/>
    <n v="2237"/>
  </r>
  <r>
    <x v="0"/>
    <x v="0"/>
    <x v="3"/>
    <s v="130 POST, BANKTJENESTER, TELEFON, INTERNETT/BREDBÅND"/>
    <s v="11302 PORTO/POSTTJENESTER"/>
    <n v="2541"/>
    <n v="2591"/>
    <n v="2591"/>
    <n v="2591"/>
    <n v="2591"/>
  </r>
  <r>
    <x v="0"/>
    <x v="0"/>
    <x v="3"/>
    <s v="140 ANNONSE, REKLAME, INFORMASJON"/>
    <s v="11403 GAVER VED REPRESENTASJON"/>
    <n v="2557"/>
    <n v="2557"/>
    <n v="2557"/>
    <n v="2557"/>
    <n v="2557"/>
  </r>
  <r>
    <x v="0"/>
    <x v="0"/>
    <x v="3"/>
    <s v="120 SAMLEPOST ANNET FORBRUKSMATERIELL, RÅVARER OG TJENESTER"/>
    <s v="11210 HÅNDVERKTØY OG SMÅMASKINER"/>
    <n v="2694"/>
    <n v="3994"/>
    <n v="3894"/>
    <n v="3894"/>
    <n v="3894"/>
  </r>
  <r>
    <x v="0"/>
    <x v="0"/>
    <x v="3"/>
    <s v="230 VEDLIKEHOLD, BYGG OG ANLEGG"/>
    <s v="12303 VEDLIKEHOLD UTSTYR OG MASKINER"/>
    <n v="2842"/>
    <n v="2842"/>
    <n v="2842"/>
    <n v="2842"/>
    <n v="2842"/>
  </r>
  <r>
    <x v="0"/>
    <x v="0"/>
    <x v="3"/>
    <s v="140 ANNONSE, REKLAME, INFORMASJON"/>
    <s v="11400 TRYKKING/KOPIERING"/>
    <n v="3269"/>
    <n v="3269"/>
    <n v="3269"/>
    <n v="3269"/>
    <n v="3269"/>
  </r>
  <r>
    <x v="0"/>
    <x v="0"/>
    <x v="3"/>
    <s v="170 TRANSPORT OG REISE"/>
    <s v="11705 DRIVSTOFF TRANSPORTMIDLER"/>
    <n v="3336"/>
    <n v="3386"/>
    <n v="3436"/>
    <n v="3486"/>
    <n v="3536"/>
  </r>
  <r>
    <x v="0"/>
    <x v="0"/>
    <x v="3"/>
    <s v="210 KJØP OG LEIE AV TRANSPORTMIDLER"/>
    <s v="12100 KJØP OG LEIE TRANSPORTMIDLER (IKKE PERSONKJØRETØY)"/>
    <n v="3347"/>
    <n v="4297"/>
    <n v="4347"/>
    <n v="4647"/>
    <n v="4647"/>
  </r>
  <r>
    <x v="0"/>
    <x v="0"/>
    <x v="3"/>
    <s v="240 DRIFTSAVTALER, REPARASJONER OG VAKTMESTERTJENESTER"/>
    <s v="12410 VAKTMESTERTJENESTER OG SNØBRØYTING (IKKE FORETAK)"/>
    <n v="3363"/>
    <n v="3363"/>
    <n v="3363"/>
    <n v="3363"/>
    <n v="3363"/>
  </r>
  <r>
    <x v="0"/>
    <x v="0"/>
    <x v="3"/>
    <s v="470 OVERFØRING TIL ANDRE"/>
    <s v="14715 BOSTØTTE PENSJONISTER"/>
    <n v="3611"/>
    <n v="3611"/>
    <n v="3611"/>
    <n v="3611"/>
    <n v="3611"/>
  </r>
  <r>
    <x v="0"/>
    <x v="0"/>
    <x v="3"/>
    <s v="160 UTG.OG GODTGJ. FOR REISER, DIETT, BIL O.L. SOM ER OPPLY.PL."/>
    <s v="11602 BILGODTGJØRELSE"/>
    <n v="3694"/>
    <n v="3439"/>
    <n v="3444"/>
    <n v="3444"/>
    <n v="3444"/>
  </r>
  <r>
    <x v="0"/>
    <x v="0"/>
    <x v="3"/>
    <s v="380 KJØP FRA KOMMUNALT FORETAK I EGEN KOMMUNE"/>
    <s v="13800 KJØP FRA FORETAK I EGEN KOMMUNE"/>
    <n v="3725"/>
    <n v="10580"/>
    <n v="20430"/>
    <n v="27880"/>
    <n v="35380"/>
  </r>
  <r>
    <x v="0"/>
    <x v="0"/>
    <x v="3"/>
    <s v="090 PENSJONSINNSKUDD OG TREKKPLIKTIGE FORSIKRINGSORDNINGER"/>
    <s v="10970 GRUPPELIVSFORSIKRING"/>
    <n v="3741"/>
    <n v="3741"/>
    <n v="3741"/>
    <n v="3741"/>
    <n v="3741"/>
  </r>
  <r>
    <x v="0"/>
    <x v="0"/>
    <x v="3"/>
    <s v="120 SAMLEPOST ANNET FORBRUKSMATERIELL, RÅVARER OG TJENESTER"/>
    <s v="11243 TILRETTELEGGINGSTILSKUDD"/>
    <n v="4000"/>
    <n v="4000"/>
    <n v="4000"/>
    <n v="4000"/>
    <n v="4000"/>
  </r>
  <r>
    <x v="0"/>
    <x v="0"/>
    <x v="3"/>
    <s v="195 AVGIFTER, GEBYRER, LISENSER O.L."/>
    <s v="11952 ANDRE AVGIFTER GEBYRER"/>
    <n v="4028"/>
    <n v="4028"/>
    <n v="4028"/>
    <n v="4028"/>
    <n v="4028"/>
  </r>
  <r>
    <x v="0"/>
    <x v="0"/>
    <x v="3"/>
    <s v="120 SAMLEPOST ANNET FORBRUKSMATERIELL, RÅVARER OG TJENESTER"/>
    <s v="11241 INDIREKTE KOSTNADER SELVKOST"/>
    <n v="4122"/>
    <n v="4122"/>
    <n v="4122"/>
    <n v="4122"/>
    <n v="4122"/>
  </r>
  <r>
    <x v="0"/>
    <x v="0"/>
    <x v="3"/>
    <s v="470 OVERFØRING TIL ANDRE"/>
    <s v="14713 TILSKUDD ORGANISASJONER SOSIALE PROBLEMER"/>
    <n v="4193"/>
    <n v="3983"/>
    <n v="3983"/>
    <n v="3983"/>
    <n v="3983"/>
  </r>
  <r>
    <x v="0"/>
    <x v="0"/>
    <x v="3"/>
    <s v="120 SAMLEPOST ANNET FORBRUKSMATERIELL, RÅVARER OG TJENESTER"/>
    <s v="11204 RENGJØRINGSMIDLER(SÅPE,VASKEMIDDEL ETC.)"/>
    <n v="4224"/>
    <n v="4224"/>
    <n v="4224"/>
    <n v="4224"/>
    <n v="4224"/>
  </r>
  <r>
    <x v="0"/>
    <x v="0"/>
    <x v="3"/>
    <s v="130 POST, BANKTJENESTER, TELEFON, INTERNETT/BREDBÅND"/>
    <s v="11301 ABONNEMENT (MOBIL, INTERNETT/BREDBÅND)"/>
    <n v="4606"/>
    <n v="4606"/>
    <n v="4606"/>
    <n v="4606"/>
    <n v="4606"/>
  </r>
  <r>
    <x v="0"/>
    <x v="0"/>
    <x v="3"/>
    <s v="140 ANNONSE, REKLAME, INFORMASJON"/>
    <s v="11401 ANNONSER/INFOTILTAK"/>
    <n v="4721"/>
    <n v="4721"/>
    <n v="4721"/>
    <n v="4721"/>
    <n v="4721"/>
  </r>
  <r>
    <x v="0"/>
    <x v="0"/>
    <x v="3"/>
    <s v="010 FAST LØNN"/>
    <s v="10140 HELLIGDAGSTILLEGG"/>
    <n v="5039"/>
    <n v="5039"/>
    <n v="5039"/>
    <n v="5039"/>
    <n v="5039"/>
  </r>
  <r>
    <x v="0"/>
    <x v="0"/>
    <x v="3"/>
    <s v="120 SAMLEPOST ANNET FORBRUKSMATERIELL, RÅVARER OG TJENESTER"/>
    <s v="11238 FRIKJØPSORDNING"/>
    <n v="5260"/>
    <n v="5260"/>
    <n v="5260"/>
    <n v="5260"/>
    <n v="5260"/>
  </r>
  <r>
    <x v="0"/>
    <x v="0"/>
    <x v="3"/>
    <s v="185 FORSIKRINGER, VAKTHOLD OG SIKRING"/>
    <s v="11857 EKSTERNT VAKTHOLD"/>
    <n v="5303"/>
    <n v="5303"/>
    <n v="5003"/>
    <n v="5303"/>
    <n v="5003"/>
  </r>
  <r>
    <x v="0"/>
    <x v="0"/>
    <x v="3"/>
    <s v="115 MATVARER"/>
    <s v="11151 MAT ANSATTE/EKSTERNE"/>
    <n v="5614"/>
    <n v="5494"/>
    <n v="5494"/>
    <n v="5494"/>
    <n v="5494"/>
  </r>
  <r>
    <x v="0"/>
    <x v="0"/>
    <x v="3"/>
    <s v="090 PENSJONSINNSKUDD OG TREKKPLIKTIGE FORSIKRINGSORDNINGER"/>
    <s v="10980 GRUPPELIVSFORSIKRING - FAKTURA/TØMMING"/>
    <n v="5709"/>
    <n v="5709"/>
    <n v="5709"/>
    <n v="5709"/>
    <n v="5709"/>
  </r>
  <r>
    <x v="0"/>
    <x v="0"/>
    <x v="3"/>
    <s v="114 MEDIKAMENTER"/>
    <s v="11140 INNKJØP AV MEDISINER"/>
    <n v="5891"/>
    <n v="5891"/>
    <n v="5891"/>
    <n v="5891"/>
    <n v="5891"/>
  </r>
  <r>
    <x v="0"/>
    <x v="0"/>
    <x v="3"/>
    <s v="185 FORSIKRINGER, VAKTHOLD OG SIKRING"/>
    <s v="11854 FORSIKRING ANSATTE YRKE/ULYKKE/REISE"/>
    <n v="5990"/>
    <n v="5990"/>
    <n v="5990"/>
    <n v="5990"/>
    <n v="5990"/>
  </r>
  <r>
    <x v="0"/>
    <x v="0"/>
    <x v="3"/>
    <s v="370 KJØP FRA ANDRE"/>
    <s v="13712 ANDRE INSTITUSJONER, KOMMUNALE/PRIVATE"/>
    <n v="6496"/>
    <n v="6496"/>
    <n v="6496"/>
    <n v="6496"/>
    <n v="6496"/>
  </r>
  <r>
    <x v="0"/>
    <x v="0"/>
    <x v="3"/>
    <s v="080 GODTGJØRELSE FOLKEVALGTE"/>
    <s v="10801 FRIKJØPSORDNING FOLKEVALGTE"/>
    <n v="6532"/>
    <n v="6532"/>
    <n v="6532"/>
    <n v="6532"/>
    <n v="6532"/>
  </r>
  <r>
    <x v="0"/>
    <x v="0"/>
    <x v="3"/>
    <s v="120 SAMLEPOST ANNET FORBRUKSMATERIELL, RÅVARER OG TJENESTER"/>
    <s v="11221 VELFERDSTILTAK EGNE ANSATTE"/>
    <n v="7080"/>
    <n v="7080"/>
    <n v="7080"/>
    <n v="7080"/>
    <n v="7080"/>
  </r>
  <r>
    <x v="0"/>
    <x v="0"/>
    <x v="3"/>
    <s v="100 KONTORMATERIELL"/>
    <s v="11000 KONTORMATERIELL"/>
    <n v="7125"/>
    <n v="7125"/>
    <n v="7125"/>
    <n v="7125"/>
    <n v="7125"/>
  </r>
  <r>
    <x v="0"/>
    <x v="0"/>
    <x v="3"/>
    <s v="120 SAMLEPOST ANNET FORBRUKSMATERIELL, RÅVARER OG TJENESTER"/>
    <s v="11205 PAPIR OG PLAST (PLASTPOSER,TØRKE/TOALETTPAPIR ETC.)"/>
    <n v="7194"/>
    <n v="6494"/>
    <n v="6494"/>
    <n v="6494"/>
    <n v="6494"/>
  </r>
  <r>
    <x v="0"/>
    <x v="0"/>
    <x v="3"/>
    <s v="470 OVERFØRING TIL ANDRE"/>
    <s v="14719 KLIENTUTGIFTER BARNEVERN"/>
    <n v="7314"/>
    <n v="7314"/>
    <n v="7314"/>
    <n v="7314"/>
    <n v="7314"/>
  </r>
  <r>
    <x v="0"/>
    <x v="0"/>
    <x v="3"/>
    <s v="470 OVERFØRING TIL ANDRE"/>
    <s v="14773 BIDRAG BOUTGIFTER STRØM"/>
    <n v="7349"/>
    <n v="7349"/>
    <n v="7349"/>
    <n v="7349"/>
    <n v="7349"/>
  </r>
  <r>
    <x v="0"/>
    <x v="0"/>
    <x v="3"/>
    <s v="380 KJØP FRA KOMMUNALT FORETAK I EGEN KOMMUNE"/>
    <s v="13812 RENHOLD UTFØRT AV FORETAK"/>
    <n v="7436"/>
    <n v="7276"/>
    <n v="7276"/>
    <n v="7276"/>
    <n v="7276"/>
  </r>
  <r>
    <x v="0"/>
    <x v="0"/>
    <x v="3"/>
    <s v="260 RENHOLDS- OG VASKERITJENESTER"/>
    <s v="12600 RENHOLDS- OG VASKERITJENESTER (IKKE FORETAK)"/>
    <n v="7442"/>
    <n v="7442"/>
    <n v="7442"/>
    <n v="7442"/>
    <n v="10442"/>
  </r>
  <r>
    <x v="0"/>
    <x v="0"/>
    <x v="3"/>
    <s v="170 TRANSPORT OG REISE"/>
    <s v="11703 REISE INNLAND (BUSS, DROSJE, FERJE, TOG, FLY, BÅT)"/>
    <n v="8050"/>
    <n v="4551"/>
    <n v="4556"/>
    <n v="4556"/>
    <n v="4556"/>
  </r>
  <r>
    <x v="0"/>
    <x v="0"/>
    <x v="3"/>
    <s v="130 POST, BANKTJENESTER, TELEFON, INTERNETT/BREDBÅND"/>
    <s v="11303 DATAKOMMUNIKASJON"/>
    <n v="9024"/>
    <n v="9024"/>
    <n v="9074"/>
    <n v="9074"/>
    <n v="9094"/>
  </r>
  <r>
    <x v="1"/>
    <x v="3"/>
    <x v="10"/>
    <s v="550 AVSETNINGER TIL BUNDNE FOND"/>
    <s v="15500 AVSETNINGER TIL BUNDNE FOND"/>
    <n v="9267"/>
    <n v="-13"/>
    <n v="-14"/>
    <n v="-16"/>
    <n v="3999"/>
  </r>
  <r>
    <x v="0"/>
    <x v="0"/>
    <x v="3"/>
    <s v="050 ANNEN LØNN OG TREKKPL.GODTGJ."/>
    <s v="10570 HONORAR"/>
    <n v="9294"/>
    <n v="2134"/>
    <n v="9294"/>
    <n v="2134"/>
    <n v="9294"/>
  </r>
  <r>
    <x v="0"/>
    <x v="0"/>
    <x v="3"/>
    <s v="185 FORSIKRINGER, VAKTHOLD OG SIKRING"/>
    <s v="11850 FORSIKRING, BYGG/INNBO, MASKINER OG UTSTYR"/>
    <n v="9521"/>
    <n v="9722"/>
    <n v="9922"/>
    <n v="9922"/>
    <n v="9922"/>
  </r>
  <r>
    <x v="0"/>
    <x v="0"/>
    <x v="3"/>
    <s v="115 MATVARER"/>
    <s v="11152 MIDDAG - VARM MAT BMU KJØKKEN"/>
    <n v="10100"/>
    <n v="10100"/>
    <n v="10100"/>
    <n v="10100"/>
    <n v="10100"/>
  </r>
  <r>
    <x v="0"/>
    <x v="0"/>
    <x v="3"/>
    <s v="010 FAST LØNN"/>
    <s v="10101 LØNN VAKANSVIKAR"/>
    <n v="10192"/>
    <n v="10192"/>
    <n v="10192"/>
    <n v="10192"/>
    <n v="10192"/>
  </r>
  <r>
    <x v="0"/>
    <x v="0"/>
    <x v="3"/>
    <s v="120 SAMLEPOST ANNET FORBRUKSMATERIELL, RÅVARER OG TJENESTER"/>
    <s v="11220 VELFERDSTILTAK ANDRE"/>
    <n v="10561"/>
    <n v="10943"/>
    <n v="10943"/>
    <n v="10943"/>
    <n v="10943"/>
  </r>
  <r>
    <x v="0"/>
    <x v="0"/>
    <x v="3"/>
    <s v="010 FAST LØNN"/>
    <s v="10110 FASTE TILLEGG/VAKTTILLEGG"/>
    <n v="10621"/>
    <n v="10621"/>
    <n v="10621"/>
    <n v="10621"/>
    <n v="10621"/>
  </r>
  <r>
    <x v="0"/>
    <x v="0"/>
    <x v="3"/>
    <s v="020 LØNN TIL VIKARER"/>
    <s v="10210 VIKAR UTEN REFUSJON"/>
    <n v="10922"/>
    <n v="10922"/>
    <n v="10922"/>
    <n v="10922"/>
    <n v="10922"/>
  </r>
  <r>
    <x v="0"/>
    <x v="0"/>
    <x v="3"/>
    <s v="470 OVERFØRING TIL ANDRE"/>
    <s v="14774 PENSJONATOPPHOLD"/>
    <n v="11157"/>
    <n v="11157"/>
    <n v="11157"/>
    <n v="11157"/>
    <n v="11157"/>
  </r>
  <r>
    <x v="0"/>
    <x v="0"/>
    <x v="3"/>
    <s v="470 OVERFØRING TIL ANDRE"/>
    <s v="14700 TAP PÅ KRAV"/>
    <n v="11670"/>
    <n v="11670"/>
    <n v="11670"/>
    <n v="11670"/>
    <n v="11670"/>
  </r>
  <r>
    <x v="0"/>
    <x v="0"/>
    <x v="3"/>
    <s v="010 FAST LØNN"/>
    <s v="10150 KVELDS-OG NATTILLEGG"/>
    <n v="11967"/>
    <n v="11967"/>
    <n v="11967"/>
    <n v="11967"/>
    <n v="11967"/>
  </r>
  <r>
    <x v="0"/>
    <x v="0"/>
    <x v="3"/>
    <s v="210 KJØP OG LEIE AV TRANSPORTMIDLER"/>
    <s v="12102 KJØP OG LEIE PERSONKJØRETØY"/>
    <n v="12044"/>
    <n v="12314"/>
    <n v="12314"/>
    <n v="12314"/>
    <n v="12314"/>
  </r>
  <r>
    <x v="0"/>
    <x v="0"/>
    <x v="3"/>
    <s v="370 KJØP FRA ANDRE"/>
    <s v="13700 DRIFTSTILSKUDD PRIVATPRAKTISERENDE"/>
    <n v="12222"/>
    <n v="12222"/>
    <n v="12222"/>
    <n v="12222"/>
    <n v="12222"/>
  </r>
  <r>
    <x v="0"/>
    <x v="0"/>
    <x v="3"/>
    <s v="010 FAST LØNN"/>
    <s v="10190 ANNEN FAST LØNN"/>
    <n v="12600"/>
    <n v="12600"/>
    <n v="12600"/>
    <n v="12600"/>
    <n v="12600"/>
  </r>
  <r>
    <x v="0"/>
    <x v="0"/>
    <x v="3"/>
    <s v="470 OVERFØRING TIL ANDRE"/>
    <s v="14704 LEIETAP"/>
    <n v="12800"/>
    <n v="12800"/>
    <n v="12800"/>
    <n v="12800"/>
    <n v="12800"/>
  </r>
  <r>
    <x v="0"/>
    <x v="0"/>
    <x v="3"/>
    <s v="270 ANDRE TJENESTER (SOM INNGÅR I EGENPROD.)"/>
    <s v="12711 KONSULENTTJENSTER INTERNKJØP"/>
    <n v="12937"/>
    <n v="12937"/>
    <n v="12937"/>
    <n v="12937"/>
    <n v="12937"/>
  </r>
  <r>
    <x v="0"/>
    <x v="0"/>
    <x v="3"/>
    <s v="040 OVERTIDSLØNN"/>
    <s v="10400 OVERTID"/>
    <n v="12981"/>
    <n v="12981"/>
    <n v="12981"/>
    <n v="12981"/>
    <n v="12981"/>
  </r>
  <r>
    <x v="0"/>
    <x v="0"/>
    <x v="3"/>
    <s v="470 OVERFØRING TIL ANDRE"/>
    <s v="14764 BIDRAG ANDRE FORMÅL"/>
    <n v="13209"/>
    <n v="13209"/>
    <n v="13209"/>
    <n v="13209"/>
    <n v="13209"/>
  </r>
  <r>
    <x v="0"/>
    <x v="0"/>
    <x v="3"/>
    <s v="080 GODTGJØRELSE FOLKEVALGTE"/>
    <s v="10800 GODTGJØRELSE TIL FOLKEVALGTE"/>
    <n v="13211"/>
    <n v="13689"/>
    <n v="13211"/>
    <n v="13211"/>
    <n v="13211"/>
  </r>
  <r>
    <x v="0"/>
    <x v="0"/>
    <x v="3"/>
    <s v="099 ARBEIDSGIVERAVGIFT"/>
    <s v="10991 ARBEIDSGIVERAVGIFT PENSJON MANUELL"/>
    <n v="13297"/>
    <n v="13312"/>
    <n v="13312"/>
    <n v="13312"/>
    <n v="13312"/>
  </r>
  <r>
    <x v="0"/>
    <x v="0"/>
    <x v="3"/>
    <s v="220 LEIE AV DRIFTSMIDLER"/>
    <s v="12200 LEIE/OPERASJONELL LEASING AV DRIFTSMIDLER"/>
    <n v="14010"/>
    <n v="15145"/>
    <n v="15145"/>
    <n v="15145"/>
    <n v="15145"/>
  </r>
  <r>
    <x v="0"/>
    <x v="0"/>
    <x v="3"/>
    <s v="370 KJØP FRA ANDRE"/>
    <s v="13732 RENOVASJONSTJENESTER (PRIVATE FIRMA, CONTAINER/MAKULERING)"/>
    <n v="14169"/>
    <n v="14244"/>
    <n v="14369"/>
    <n v="14494"/>
    <n v="14619"/>
  </r>
  <r>
    <x v="0"/>
    <x v="0"/>
    <x v="3"/>
    <s v="999 INTERNE TRANSAKSJONER"/>
    <s v="12928 INTERNKJØP VAKTMESTERTJENESTE AVG.FRITT"/>
    <n v="14259"/>
    <n v="14259"/>
    <n v="14259"/>
    <n v="14259"/>
    <n v="14259"/>
  </r>
  <r>
    <x v="0"/>
    <x v="0"/>
    <x v="3"/>
    <s v="370 KJØP FRA ANDRE"/>
    <s v="13731 TILLEGGSTJENESTER EGENREGI RENOVASJON"/>
    <n v="15010"/>
    <n v="16410"/>
    <n v="17910"/>
    <n v="19410"/>
    <n v="20910"/>
  </r>
  <r>
    <x v="0"/>
    <x v="0"/>
    <x v="3"/>
    <s v="470 OVERFØRING TIL ANDRE"/>
    <s v="14723 TILSKUDD IDRETT"/>
    <n v="15157"/>
    <n v="13657"/>
    <n v="13657"/>
    <n v="13657"/>
    <n v="13657"/>
  </r>
  <r>
    <x v="0"/>
    <x v="0"/>
    <x v="3"/>
    <s v="195 AVGIFTER, GEBYRER, LISENSER O.L."/>
    <s v="11953 KONTINGENTER"/>
    <n v="15963"/>
    <n v="15968"/>
    <n v="15968"/>
    <n v="15968"/>
    <n v="15968"/>
  </r>
  <r>
    <x v="0"/>
    <x v="0"/>
    <x v="3"/>
    <s v="470 OVERFØRING TIL ANDRE"/>
    <s v="14712 TILSKUDD ORGANISASJONER"/>
    <n v="16545"/>
    <n v="20783"/>
    <n v="17283"/>
    <n v="17283"/>
    <n v="17283"/>
  </r>
  <r>
    <x v="0"/>
    <x v="0"/>
    <x v="3"/>
    <s v="010 FAST LØNN"/>
    <s v="10130 LØRDAG-/SØNDAGSTILLEGG"/>
    <n v="16975"/>
    <n v="16975"/>
    <n v="16975"/>
    <n v="16975"/>
    <n v="16975"/>
  </r>
  <r>
    <x v="0"/>
    <x v="0"/>
    <x v="3"/>
    <s v="370 KJØP FRA ANDRE"/>
    <s v="13715 DAGAKTIVITET FUNKSJONSHEMMEDE"/>
    <n v="17384"/>
    <n v="11937"/>
    <n v="11937"/>
    <n v="11937"/>
    <n v="11937"/>
  </r>
  <r>
    <x v="0"/>
    <x v="0"/>
    <x v="3"/>
    <s v="050 ANNEN LØNN OG TREKKPL.GODTGJ."/>
    <s v="10500 ANNEN LØNN OG TREKKPLIKTIGE GODTGJØRELSER"/>
    <n v="18196"/>
    <n v="17936"/>
    <n v="17936"/>
    <n v="17936"/>
    <n v="17936"/>
  </r>
  <r>
    <x v="0"/>
    <x v="0"/>
    <x v="3"/>
    <s v="195 AVGIFTER, GEBYRER, LISENSER O.L."/>
    <s v="11950 KOMMUNALE AVGIFTER"/>
    <n v="18413"/>
    <n v="18513"/>
    <n v="18563"/>
    <n v="18613"/>
    <n v="18663"/>
  </r>
  <r>
    <x v="0"/>
    <x v="0"/>
    <x v="3"/>
    <s v="480 OVERFØRING TIL KOMMUNALT FORETAK I EGEN KOMMUNE"/>
    <s v="14800 OVERF. TIL FORETAK I EGEN KOMMUNE"/>
    <n v="18505"/>
    <n v="18505"/>
    <n v="18505"/>
    <n v="18505"/>
    <n v="18505"/>
  </r>
  <r>
    <x v="0"/>
    <x v="0"/>
    <x v="3"/>
    <s v="030 LØNN TIL EKSTRAHJELP"/>
    <s v="10300 LØNN EKSTRAHJELP"/>
    <n v="20331"/>
    <n v="22911"/>
    <n v="22911"/>
    <n v="22911"/>
    <n v="22911"/>
  </r>
  <r>
    <x v="1"/>
    <x v="3"/>
    <x v="9"/>
    <s v="540 AVSETNINGER TIL UBUNDNE FOND"/>
    <s v="15400 AVSETNINGER TIL UBUNDNE FOND"/>
    <n v="20578"/>
    <n v="10000"/>
    <n v="11765"/>
    <n v="18556"/>
    <n v="30148"/>
  </r>
  <r>
    <x v="0"/>
    <x v="0"/>
    <x v="3"/>
    <s v="020 LØNN TIL VIKARER"/>
    <s v="10202 VIKAR FØDSELSPENGER M/REF"/>
    <n v="21170"/>
    <n v="18170"/>
    <n v="18170"/>
    <n v="18170"/>
    <n v="18170"/>
  </r>
  <r>
    <x v="0"/>
    <x v="0"/>
    <x v="3"/>
    <s v="240 DRIFTSAVTALER, REPARASJONER OG VAKTMESTERTJENESTER"/>
    <s v="12400 REPARASJONER, DRIFTSAVTALER"/>
    <n v="21230"/>
    <n v="21480"/>
    <n v="21480"/>
    <n v="21480"/>
    <n v="21480"/>
  </r>
  <r>
    <x v="0"/>
    <x v="0"/>
    <x v="3"/>
    <s v="999 INTERNE TRANSAKSJONER"/>
    <s v="12920 INTERNKJØP/INTERNOVERFØRING AVG.FRITT"/>
    <n v="21799"/>
    <n v="21799"/>
    <n v="21799"/>
    <n v="21799"/>
    <n v="21799"/>
  </r>
  <r>
    <x v="0"/>
    <x v="0"/>
    <x v="3"/>
    <s v="150 OPPLÆRING OG KURS"/>
    <s v="11500 KURS OG OPPLÆRING (IKKE OPPLYSNINGSPLIKTIG)"/>
    <n v="22814"/>
    <n v="23422"/>
    <n v="22572"/>
    <n v="22772"/>
    <n v="22572"/>
  </r>
  <r>
    <x v="0"/>
    <x v="0"/>
    <x v="3"/>
    <s v="240 DRIFTSAVTALER, REPARASJONER OG VAKTMESTERTJENESTER"/>
    <s v="12405 DRIFTSAVTALER FOR IT-SENTRALER OG -PROGRAMMER"/>
    <n v="22855"/>
    <n v="27005"/>
    <n v="27005"/>
    <n v="27005"/>
    <n v="27005"/>
  </r>
  <r>
    <x v="0"/>
    <x v="0"/>
    <x v="3"/>
    <s v="250 MATERIALER TIL VEDLIKEHOLD"/>
    <s v="12501 MATERIALKJØP  ANLEGG"/>
    <n v="22983"/>
    <n v="23233"/>
    <n v="23583"/>
    <n v="24083"/>
    <n v="24588"/>
  </r>
  <r>
    <x v="0"/>
    <x v="0"/>
    <x v="3"/>
    <s v="170 TRANSPORT OG REISE"/>
    <s v="11700 DRIFT VAREBIL KLASSE 2 (VAREBIL,BUSS,LASTEBIL ETC.)"/>
    <n v="23707"/>
    <n v="23807"/>
    <n v="23907"/>
    <n v="24007"/>
    <n v="24107"/>
  </r>
  <r>
    <x v="0"/>
    <x v="0"/>
    <x v="3"/>
    <s v="030 LØNN TIL EKSTRAHJELP"/>
    <s v="10310 LØNN MIDLERTIDIG STILLING"/>
    <n v="24029"/>
    <n v="19129"/>
    <n v="19129"/>
    <n v="19129"/>
    <n v="19129"/>
  </r>
  <r>
    <x v="0"/>
    <x v="0"/>
    <x v="3"/>
    <s v="165 ANDRE OPPLYSNINGSPLIKTIGE GODTGJØRELSER"/>
    <s v="11659 ANDRE UTGIFTSGODTGJØRELSER (OPPL.PL.)"/>
    <n v="25560"/>
    <n v="25560"/>
    <n v="25560"/>
    <n v="25560"/>
    <n v="25560"/>
  </r>
  <r>
    <x v="0"/>
    <x v="0"/>
    <x v="3"/>
    <s v="690 FORDELTE UTGIFTER/INTERNSALG"/>
    <s v="12901 ABI BESTILLER (MOTPOST 17901)"/>
    <n v="25760"/>
    <n v="0"/>
    <n v="0"/>
    <n v="0"/>
    <n v="0"/>
  </r>
  <r>
    <x v="0"/>
    <x v="0"/>
    <x v="3"/>
    <s v="110 MEDISINSK FORBRUKSMATERIELL"/>
    <s v="11100 MEDISINSKE FORBRUKSMATERIELL (IKKE MEDISINER)"/>
    <n v="26469"/>
    <n v="26469"/>
    <n v="26469"/>
    <n v="26469"/>
    <n v="26469"/>
  </r>
  <r>
    <x v="0"/>
    <x v="0"/>
    <x v="3"/>
    <s v="099 ARBEIDSGIVERAVGIFT"/>
    <s v="10998 ARBEIDSGIVERAVGIFT OG PENSJON LØNNSRESERVE (KUN BUDSJETT)"/>
    <n v="27034"/>
    <n v="27034"/>
    <n v="27034"/>
    <n v="27034"/>
    <n v="27034"/>
  </r>
  <r>
    <x v="0"/>
    <x v="0"/>
    <x v="3"/>
    <s v="050 ANNEN LØNN OG TREKKPL.GODTGJ."/>
    <s v="10501 LØNN TIL LÆRLINGER/PRAKTIKANTER"/>
    <n v="27208"/>
    <n v="27208"/>
    <n v="27208"/>
    <n v="27208"/>
    <n v="27208"/>
  </r>
  <r>
    <x v="0"/>
    <x v="0"/>
    <x v="3"/>
    <s v="250 MATERIALER TIL VEDLIKEHOLD"/>
    <s v="12500 MATERIALER TIL VEDLIKEHOLD BYGG"/>
    <n v="27433"/>
    <n v="27483"/>
    <n v="27533"/>
    <n v="27583"/>
    <n v="27633"/>
  </r>
  <r>
    <x v="0"/>
    <x v="0"/>
    <x v="3"/>
    <s v="470 OVERFØRING TIL ANDRE"/>
    <s v="14772 LIVSOPPHOLD BOUTGIFTER OVER MINSTENORM"/>
    <n v="27794"/>
    <n v="27794"/>
    <n v="27794"/>
    <n v="27794"/>
    <n v="27794"/>
  </r>
  <r>
    <x v="0"/>
    <x v="0"/>
    <x v="3"/>
    <s v="370 KJØP FRA ANDRE"/>
    <s v="13714 ANDRE BEHANDLINGSTILTAK"/>
    <n v="30096"/>
    <n v="50803"/>
    <n v="50303"/>
    <n v="54803"/>
    <n v="59303"/>
  </r>
  <r>
    <x v="0"/>
    <x v="0"/>
    <x v="3"/>
    <s v="200 KJØP OG FINANSIELL LEASING AV DRIFTSMIDLER"/>
    <s v="12002 ANNET INVENTAR OG UTSTYR"/>
    <n v="34155"/>
    <n v="38230"/>
    <n v="37330"/>
    <n v="37830"/>
    <n v="37830"/>
  </r>
  <r>
    <x v="0"/>
    <x v="0"/>
    <x v="3"/>
    <s v="115 MATVARER"/>
    <s v="11150 MAT DRIFT"/>
    <n v="35330"/>
    <n v="35482"/>
    <n v="35482"/>
    <n v="35482"/>
    <n v="35482"/>
  </r>
  <r>
    <x v="0"/>
    <x v="0"/>
    <x v="3"/>
    <s v="090 PENSJONSINNSKUDD OG TREKKPLIKTIGE FORSIKRINGSORDNINGER"/>
    <s v="10903 AFP SELVRISIKO KLP"/>
    <n v="35700"/>
    <n v="35705"/>
    <n v="35705"/>
    <n v="35710"/>
    <n v="35710"/>
  </r>
  <r>
    <x v="0"/>
    <x v="0"/>
    <x v="3"/>
    <s v="470 OVERFØRING TIL ANDRE"/>
    <s v="14706 OVERFØRING ANDRE PRIVATE"/>
    <n v="36279"/>
    <n v="18779"/>
    <n v="18279"/>
    <n v="17779"/>
    <n v="17779"/>
  </r>
  <r>
    <x v="0"/>
    <x v="0"/>
    <x v="3"/>
    <s v="230 VEDLIKEHOLD, BYGG OG ANLEGG"/>
    <s v="12301 VEDLIKEHOLD ANLEGG"/>
    <n v="37262"/>
    <n v="38809"/>
    <n v="39409"/>
    <n v="40009"/>
    <n v="40809"/>
  </r>
  <r>
    <x v="0"/>
    <x v="0"/>
    <x v="3"/>
    <s v="170 TRANSPORT OG REISE"/>
    <s v="11704 INNLEIDE TRANSPORTTJENESTER (TRANSPORT AV KOMMUNENS BRUKERE)"/>
    <n v="38543"/>
    <n v="42543"/>
    <n v="42543"/>
    <n v="42543"/>
    <n v="42543"/>
  </r>
  <r>
    <x v="0"/>
    <x v="0"/>
    <x v="3"/>
    <s v="200 KJØP OG FINANSIELL LEASING AV DRIFTSMIDLER"/>
    <s v="12001 IKT- UTSTYR, PC, MOBILTELEFON, KJØP/LEIE"/>
    <n v="41845"/>
    <n v="41895"/>
    <n v="41895"/>
    <n v="41905"/>
    <n v="41905"/>
  </r>
  <r>
    <x v="0"/>
    <x v="0"/>
    <x v="3"/>
    <s v="200 KJØP OG FINANSIELL LEASING AV DRIFTSMIDLER"/>
    <s v="12000 KONTORMØBLER"/>
    <n v="45511"/>
    <n v="3595"/>
    <n v="3595"/>
    <n v="3595"/>
    <n v="3595"/>
  </r>
  <r>
    <x v="0"/>
    <x v="0"/>
    <x v="3"/>
    <s v="195 AVGIFTER, GEBYRER, LISENSER O.L."/>
    <s v="11957 LISENSER DATAPROGRAMMER, OPPGRADERING/KJØP DATAPROGRAMMER"/>
    <n v="54076"/>
    <n v="68276"/>
    <n v="67626"/>
    <n v="67626"/>
    <n v="67676"/>
  </r>
  <r>
    <x v="0"/>
    <x v="0"/>
    <x v="3"/>
    <s v="070 LØNN TIL VEDLIKEHOLD"/>
    <s v="10700 LØNN TIL VEDLIKEHOLD"/>
    <n v="57185"/>
    <n v="57185"/>
    <n v="57185"/>
    <n v="57185"/>
    <n v="57185"/>
  </r>
  <r>
    <x v="0"/>
    <x v="0"/>
    <x v="3"/>
    <s v="470 OVERFØRING TIL ANDRE"/>
    <s v="14761 BIDRAG LIVSOPPHOLD MINSTENORM"/>
    <n v="59569"/>
    <n v="60269"/>
    <n v="60269"/>
    <n v="60269"/>
    <n v="60269"/>
  </r>
  <r>
    <x v="0"/>
    <x v="0"/>
    <x v="3"/>
    <s v="999 INTERNE TRANSAKSJONER"/>
    <s v="12929 INTERNKJØP VEDL.HOLD VED INN- OG UTFLYTTING AVG.FRITT"/>
    <n v="60000"/>
    <n v="60000"/>
    <n v="60000"/>
    <n v="60000"/>
    <n v="60000"/>
  </r>
  <r>
    <x v="0"/>
    <x v="0"/>
    <x v="3"/>
    <s v="270 ANDRE TJENESTER (SOM INNGÅR I EGENPROD.)"/>
    <s v="12700 KONSULENTTJENESTER"/>
    <n v="66336"/>
    <n v="72936"/>
    <n v="73784"/>
    <n v="78284"/>
    <n v="82684"/>
  </r>
  <r>
    <x v="0"/>
    <x v="0"/>
    <x v="3"/>
    <s v="370 KJØP FRA ANDRE"/>
    <s v="13730 EGENREGIAVTALE RENOVASJON(BRUKES KUN AV ANSVAR 604000)"/>
    <n v="72250"/>
    <n v="80250"/>
    <n v="82250"/>
    <n v="84450"/>
    <n v="86750"/>
  </r>
  <r>
    <x v="0"/>
    <x v="0"/>
    <x v="3"/>
    <s v="999 INTERNE TRANSAKSJONER"/>
    <s v="12925 INTERNKJØP VEDL.HOLD PÅ BYGG OG ANLEGG AG.FRITT"/>
    <n v="74830"/>
    <n v="74830"/>
    <n v="74830"/>
    <n v="74830"/>
    <n v="74830"/>
  </r>
  <r>
    <x v="0"/>
    <x v="0"/>
    <x v="3"/>
    <s v="020 LØNN TIL VIKARER"/>
    <s v="10201 VIKAR MED SYKELØNNSREFUSJON"/>
    <n v="75747"/>
    <n v="73147"/>
    <n v="73147"/>
    <n v="73147"/>
    <n v="73147"/>
  </r>
  <r>
    <x v="0"/>
    <x v="0"/>
    <x v="3"/>
    <s v="350 KJØP FRA KOMMUNER"/>
    <s v="13500 KJØP FRA KOMMUNER"/>
    <n v="78300"/>
    <n v="78300"/>
    <n v="78300"/>
    <n v="78300"/>
    <n v="78300"/>
  </r>
  <r>
    <x v="0"/>
    <x v="0"/>
    <x v="3"/>
    <s v="075 LØNN RENHOLD"/>
    <s v="10750 LØNN TIL RENHOLD"/>
    <n v="82232"/>
    <n v="82232"/>
    <n v="82232"/>
    <n v="82232"/>
    <n v="82232"/>
  </r>
  <r>
    <x v="0"/>
    <x v="0"/>
    <x v="3"/>
    <s v="300 KJØP FRA STATEN"/>
    <s v="13000 KJØP FRA STATEN"/>
    <n v="82791"/>
    <n v="121791"/>
    <n v="118641"/>
    <n v="115491"/>
    <n v="109191"/>
  </r>
  <r>
    <x v="0"/>
    <x v="0"/>
    <x v="3"/>
    <s v="180 ENERGI"/>
    <s v="11801 STRØM"/>
    <n v="84352"/>
    <n v="85087"/>
    <n v="88860"/>
    <n v="86350"/>
    <n v="88101"/>
  </r>
  <r>
    <x v="0"/>
    <x v="0"/>
    <x v="3"/>
    <s v="370 KJØP FRA ANDRE"/>
    <s v="13722 FRITT BRUKERVALG PRIVATE AKTØRER"/>
    <n v="87304"/>
    <n v="68308"/>
    <n v="68308"/>
    <n v="68308"/>
    <n v="68308"/>
  </r>
  <r>
    <x v="0"/>
    <x v="2"/>
    <x v="12"/>
    <s v="500 RENTEUTGIFTER, PROVISJONER OG ANDRE FINANSUTGIFTER"/>
    <s v="15006 RENTER SWAP KONTRAKTER"/>
    <n v="87770"/>
    <n v="49600"/>
    <n v="29460"/>
    <n v="23560"/>
    <n v="22800"/>
  </r>
  <r>
    <x v="0"/>
    <x v="0"/>
    <x v="3"/>
    <s v="470 OVERFØRING TIL ANDRE"/>
    <s v="14771 LIVSOPPHOLD BOUTGIFTER MINSTENORM"/>
    <n v="91837"/>
    <n v="85037"/>
    <n v="85037"/>
    <n v="85037"/>
    <n v="85037"/>
  </r>
  <r>
    <x v="0"/>
    <x v="0"/>
    <x v="3"/>
    <s v="050 ANNEN LØNN OG TREKKPL.GODTGJ."/>
    <s v="10510 LØNN TIL STØTTEKONT./AVLAST./BES.HJEM M.M."/>
    <n v="95858"/>
    <n v="101858"/>
    <n v="101858"/>
    <n v="101858"/>
    <n v="101858"/>
  </r>
  <r>
    <x v="0"/>
    <x v="0"/>
    <x v="3"/>
    <s v="370 KJØP FRA ANDRE"/>
    <s v="13703 DRIFTSTILSKUDD PRIVATPRAKT. OPPL.PL."/>
    <n v="103043"/>
    <n v="114393"/>
    <n v="112393"/>
    <n v="111393"/>
    <n v="111393"/>
  </r>
  <r>
    <x v="0"/>
    <x v="0"/>
    <x v="7"/>
    <s v="590 AVSKRIVNINGER"/>
    <s v="15901 AVSKRIVNING RENTER RESTVERDI"/>
    <n v="104758"/>
    <n v="144165"/>
    <n v="147123"/>
    <n v="149682"/>
    <n v="152153"/>
  </r>
  <r>
    <x v="0"/>
    <x v="0"/>
    <x v="3"/>
    <s v="089 TREKKPLIKTIG/OPPLYSNINGSPLIKTIG, IKKE ARB.GIVERAVG.PL. LØNN"/>
    <s v="10890 INTRO/KVALIFISERINGSSTØNAD"/>
    <n v="114060"/>
    <n v="105825"/>
    <n v="105825"/>
    <n v="105825"/>
    <n v="105825"/>
  </r>
  <r>
    <x v="0"/>
    <x v="0"/>
    <x v="3"/>
    <s v="380 KJØP FRA KOMMUNALT FORETAK I EGEN KOMMUNE"/>
    <s v="13825 KJØP FRA IKS DER KOMM. SELV ER DELT. VARIABEL PRIS"/>
    <n v="114592"/>
    <n v="115592"/>
    <n v="116192"/>
    <n v="117192"/>
    <n v="122492"/>
  </r>
  <r>
    <x v="0"/>
    <x v="0"/>
    <x v="3"/>
    <s v="999 INTERNE TRANSAKSJONER"/>
    <s v="12927 INTERNKJØP RENHOLD AVG.FRITT"/>
    <n v="123419"/>
    <n v="123419"/>
    <n v="123419"/>
    <n v="123419"/>
    <n v="123419"/>
  </r>
  <r>
    <x v="0"/>
    <x v="0"/>
    <x v="3"/>
    <s v="429 MERVERDIAVGIFT SOM GIR RETT TIL MERVERDIAVGIFTSKOMPENSASJON"/>
    <s v="14290 MVA SOM GIR RETT TIL MOMSKOMPENSASJON"/>
    <n v="136942"/>
    <n v="136985"/>
    <n v="136985"/>
    <n v="136985"/>
    <n v="136985"/>
  </r>
  <r>
    <x v="0"/>
    <x v="0"/>
    <x v="3"/>
    <s v="999 INTERNE TRANSAKSJONER"/>
    <s v="12921 INTERNKJØP FASTPRIS UTEMILJØ AVG.FRITT"/>
    <n v="145624"/>
    <n v="145624"/>
    <n v="145624"/>
    <n v="145624"/>
    <n v="145624"/>
  </r>
  <r>
    <x v="0"/>
    <x v="0"/>
    <x v="3"/>
    <s v="010 FAST LØNN"/>
    <s v="10198 LØNNSRESERVE EKS. PENSJON OG AGA"/>
    <n v="150580"/>
    <n v="306862"/>
    <n v="306863"/>
    <n v="306863"/>
    <n v="306863"/>
  </r>
  <r>
    <x v="0"/>
    <x v="0"/>
    <x v="3"/>
    <s v="230 VEDLIKEHOLD, BYGG OG ANLEGG"/>
    <s v="12300 VEDLIKEHOLD AV BYGNINGER"/>
    <n v="158170"/>
    <n v="183267"/>
    <n v="186906"/>
    <n v="196056"/>
    <n v="205769"/>
  </r>
  <r>
    <x v="0"/>
    <x v="2"/>
    <x v="12"/>
    <s v="500 RENTEUTGIFTER, PROVISJONER OG ANDRE FINANSUTGIFTER"/>
    <s v="15000 RENTER INNLÅN"/>
    <n v="160119"/>
    <n v="233081"/>
    <n v="309420"/>
    <n v="353950"/>
    <n v="387240"/>
  </r>
  <r>
    <x v="0"/>
    <x v="0"/>
    <x v="3"/>
    <s v="090 PENSJONSINNSKUDD OG TREKKPLIKTIGE FORSIKRINGSORDNINGER"/>
    <s v="10900 PENSJONSUTGIFTER KLP"/>
    <n v="214065"/>
    <n v="193782"/>
    <n v="196416"/>
    <n v="197085"/>
    <n v="198843"/>
  </r>
  <r>
    <x v="1"/>
    <x v="3"/>
    <x v="13"/>
    <s v="570 OVERFØRING TIL INVESTERING"/>
    <s v="15700 OVERFØRING TIL INVESTERINGSREGNSKAPET"/>
    <n v="230114"/>
    <n v="233636"/>
    <n v="286411"/>
    <n v="228036"/>
    <n v="148074"/>
  </r>
  <r>
    <x v="0"/>
    <x v="0"/>
    <x v="3"/>
    <s v="190 LEIE AV LOKALER OG GRUNN"/>
    <s v="11900 EKSTERN LEIE AV LOKALER OG GRUNN"/>
    <n v="247777"/>
    <n v="261106"/>
    <n v="259506"/>
    <n v="259056"/>
    <n v="259356"/>
  </r>
  <r>
    <x v="0"/>
    <x v="0"/>
    <x v="3"/>
    <s v="470 OVERFØRING TIL ANDRE"/>
    <s v="14724 TILSKUDD DIVERSE"/>
    <n v="276301"/>
    <n v="282178"/>
    <n v="271401"/>
    <n v="271183"/>
    <n v="270802"/>
  </r>
  <r>
    <x v="0"/>
    <x v="0"/>
    <x v="3"/>
    <s v="370 KJØP FRA ANDRE"/>
    <s v="13710 TILSKUDD SYKEHJEM"/>
    <n v="296383"/>
    <n v="298083"/>
    <n v="298083"/>
    <n v="298083"/>
    <n v="298083"/>
  </r>
  <r>
    <x v="0"/>
    <x v="0"/>
    <x v="3"/>
    <s v="090 PENSJONSINNSKUDD OG TREKKPLIKTIGE FORSIKRINGSORDNINGER"/>
    <s v="10902 REGULERINGSPREMIE KLP"/>
    <n v="299510"/>
    <n v="299560"/>
    <n v="299590"/>
    <n v="299600"/>
    <n v="299610"/>
  </r>
  <r>
    <x v="0"/>
    <x v="0"/>
    <x v="3"/>
    <s v="090 PENSJONSINNSKUDD OG TREKKPLIKTIGE FORSIKRINGSORDNINGER"/>
    <s v="10901 PENSJONSUTGIFTER SPK (PED.PERSONELL)"/>
    <n v="309570"/>
    <n v="309794"/>
    <n v="310108"/>
    <n v="310108"/>
    <n v="310108"/>
  </r>
  <r>
    <x v="0"/>
    <x v="0"/>
    <x v="3"/>
    <s v="120 SAMLEPOST ANNET FORBRUKSMATERIELL, RÅVARER OG TJENESTER"/>
    <s v="11200 SAMLEPOST FOR ANNET FORBRUKSMATERIELL, VARER OG TJENESTER"/>
    <n v="332675"/>
    <n v="365178"/>
    <n v="373354"/>
    <n v="377662"/>
    <n v="390342"/>
  </r>
  <r>
    <x v="0"/>
    <x v="0"/>
    <x v="3"/>
    <s v="380 KJØP FRA KOMMUNALT FORETAK I EGEN KOMMUNE"/>
    <s v="13820 KJØP FRA IKS DER KOMM. SELV ER DELTAKER"/>
    <n v="362010"/>
    <n v="388925"/>
    <n v="398125"/>
    <n v="404325"/>
    <n v="414070"/>
  </r>
  <r>
    <x v="0"/>
    <x v="2"/>
    <x v="11"/>
    <s v="510 AVDRAG PÅ LÅN"/>
    <s v="15100 AVDRAG LÅN"/>
    <n v="386927"/>
    <n v="390284"/>
    <n v="391485"/>
    <n v="421706"/>
    <n v="438349"/>
  </r>
  <r>
    <x v="0"/>
    <x v="0"/>
    <x v="3"/>
    <s v="370 KJØP FRA ANDRE"/>
    <s v="13719 KOMMUNALT TILSKUDD PRIVATE BARNEHAGER"/>
    <n v="499990"/>
    <n v="508290"/>
    <n v="508290"/>
    <n v="508290"/>
    <n v="508290"/>
  </r>
  <r>
    <x v="0"/>
    <x v="0"/>
    <x v="7"/>
    <s v="590 AVSKRIVNINGER"/>
    <s v="15900 AVSKRIVNINGER"/>
    <n v="554092"/>
    <n v="554576"/>
    <n v="556853"/>
    <n v="558881"/>
    <n v="561006"/>
  </r>
  <r>
    <x v="0"/>
    <x v="0"/>
    <x v="3"/>
    <s v="099 ARBEIDSGIVERAVGIFT"/>
    <s v="10990 ARBEIDSGIVERAVGIFT"/>
    <n v="608670"/>
    <n v="621855"/>
    <n v="621699"/>
    <n v="622973"/>
    <n v="625839"/>
  </r>
  <r>
    <x v="0"/>
    <x v="0"/>
    <x v="1"/>
    <s v="800 RAMMETILSKUDD"/>
    <s v="18001 INNTEKTSUTJEVNING"/>
    <n v="666700"/>
    <n v="710885"/>
    <n v="713750"/>
    <n v="715800"/>
    <n v="717800"/>
  </r>
  <r>
    <x v="0"/>
    <x v="0"/>
    <x v="3"/>
    <s v="010 FAST LØNN"/>
    <s v="10100 LØNN FAST ANSATTE"/>
    <n v="4800166"/>
    <n v="4833978"/>
    <n v="4820881"/>
    <n v="4827082"/>
    <n v="485597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97499DE-9E03-4E12-8B62-68770DDEA6BD}" name="Pivottabell1" cacheId="1" applyNumberFormats="0" applyBorderFormats="0" applyFontFormats="0" applyPatternFormats="0" applyAlignmentFormats="0" applyWidthHeightFormats="1" dataCaption="Verdier" updatedVersion="7" minRefreshableVersion="3" useAutoFormatting="1" itemPrintTitles="1" createdVersion="6" indent="0" outline="1" outlineData="1" multipleFieldFilters="0">
  <location ref="A3:F24" firstHeaderRow="0" firstDataRow="1" firstDataCol="1"/>
  <pivotFields count="10">
    <pivotField axis="axisRow" showAll="0">
      <items count="3">
        <item x="1"/>
        <item x="0"/>
        <item t="default"/>
      </items>
    </pivotField>
    <pivotField axis="axisRow" showAll="0">
      <items count="5">
        <item x="0"/>
        <item x="1"/>
        <item x="2"/>
        <item x="3"/>
        <item t="default"/>
      </items>
    </pivotField>
    <pivotField axis="axisRow" showAll="0">
      <items count="15">
        <item x="6"/>
        <item x="11"/>
        <item x="7"/>
        <item x="5"/>
        <item x="0"/>
        <item x="2"/>
        <item x="10"/>
        <item x="9"/>
        <item x="13"/>
        <item x="1"/>
        <item x="8"/>
        <item x="12"/>
        <item x="3"/>
        <item x="4"/>
        <item t="default"/>
      </items>
    </pivotField>
    <pivotField showAll="0"/>
    <pivotField showAll="0"/>
    <pivotField dataField="1" showAll="0"/>
    <pivotField dataField="1" numFmtId="3" showAll="0"/>
    <pivotField dataField="1" numFmtId="3" showAll="0"/>
    <pivotField dataField="1" numFmtId="3" showAll="0"/>
    <pivotField dataField="1" numFmtId="3" showAll="0"/>
  </pivotFields>
  <rowFields count="3">
    <field x="0"/>
    <field x="1"/>
    <field x="2"/>
  </rowFields>
  <rowItems count="21">
    <i>
      <x/>
    </i>
    <i r="1">
      <x v="3"/>
    </i>
    <i r="2">
      <x v="6"/>
    </i>
    <i r="2">
      <x v="7"/>
    </i>
    <i r="2">
      <x v="8"/>
    </i>
    <i>
      <x v="1"/>
    </i>
    <i r="1">
      <x/>
    </i>
    <i r="2">
      <x/>
    </i>
    <i r="2">
      <x v="2"/>
    </i>
    <i r="2">
      <x v="3"/>
    </i>
    <i r="2">
      <x v="4"/>
    </i>
    <i r="2">
      <x v="9"/>
    </i>
    <i r="2">
      <x v="12"/>
    </i>
    <i r="1">
      <x v="1"/>
    </i>
    <i r="2">
      <x v="5"/>
    </i>
    <i r="1">
      <x v="2"/>
    </i>
    <i r="2">
      <x v="1"/>
    </i>
    <i r="2">
      <x v="10"/>
    </i>
    <i r="2">
      <x v="11"/>
    </i>
    <i r="2">
      <x v="13"/>
    </i>
    <i t="grand">
      <x/>
    </i>
  </rowItems>
  <colFields count="1">
    <field x="-2"/>
  </colFields>
  <colItems count="5">
    <i>
      <x/>
    </i>
    <i i="1">
      <x v="1"/>
    </i>
    <i i="2">
      <x v="2"/>
    </i>
    <i i="3">
      <x v="3"/>
    </i>
    <i i="4">
      <x v="4"/>
    </i>
  </colItems>
  <dataFields count="5">
    <dataField name="Summer av Inngående budsjett" fld="5" baseField="0" baseItem="0"/>
    <dataField name="Summer av 2022" fld="6" baseField="0" baseItem="0"/>
    <dataField name="Summer av 2023" fld="7" baseField="0" baseItem="0"/>
    <dataField name="Summer av 2024" fld="8" baseField="0" baseItem="0"/>
    <dataField name="Summer av 2025" fld="9" baseField="0"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J322">
  <autoFilter ref="A3:J322" xr:uid="{00000000-0009-0000-0100-000001000000}">
    <filterColumn colId="4">
      <filters>
        <filter val="19900 MOTPOST AVSKRIVNINGER"/>
        <filter val="19901 MOTPOST AVSKRIVNINGER RENTER RESTVERDI"/>
      </filters>
    </filterColumn>
  </autoFilter>
  <tableColumns count="10">
    <tableColumn id="1" xr3:uid="{00000000-0010-0000-0000-000001000000}" name="Bevilgningsoversikt niv_x0"/>
    <tableColumn id="2" xr3:uid="{00000000-0010-0000-0000-000002000000}" name="Bevilgningsoversikt niv_x00"/>
    <tableColumn id="3" xr3:uid="{00000000-0010-0000-0000-000003000000}" name="Bevilgningsoversikt niv_x02"/>
    <tableColumn id="4" xr3:uid="{00000000-0010-0000-0000-000004000000}" name="Kostraart navn og nummer"/>
    <tableColumn id="5" xr3:uid="{00000000-0010-0000-0000-000005000000}" name="ART"/>
    <tableColumn id="6" xr3:uid="{00000000-0010-0000-0000-000006000000}" name="Inngående budsjett"/>
    <tableColumn id="7" xr3:uid="{00000000-0010-0000-0000-000007000000}" name="2022"/>
    <tableColumn id="8" xr3:uid="{00000000-0010-0000-0000-000008000000}" name="2023"/>
    <tableColumn id="9" xr3:uid="{00000000-0010-0000-0000-000009000000}" name="2024"/>
    <tableColumn id="10" xr3:uid="{00000000-0010-0000-0000-00000A000000}" name="202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 dT="2021-10-21T08:44:59.58" personId="{7DAB11B7-3C71-4468-8FAB-AC7F7D1CD3F1}" id="{46B3BF07-1DC1-459D-AC70-97C475CC343F}">
    <text>Endret iht avtale med Wimala og Vibeke 21.10.21</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A9E33-0C78-44EA-A1F5-156319FC5EA1}">
  <dimension ref="A1:I32"/>
  <sheetViews>
    <sheetView tabSelected="1" workbookViewId="0">
      <selection activeCell="I3" sqref="I3"/>
    </sheetView>
  </sheetViews>
  <sheetFormatPr baseColWidth="10" defaultColWidth="8.88671875" defaultRowHeight="14.4" x14ac:dyDescent="0.3"/>
  <cols>
    <col min="1" max="1" width="5" customWidth="1"/>
    <col min="2" max="2" width="48.33203125" bestFit="1" customWidth="1"/>
    <col min="3" max="9" width="11.6640625" style="1" customWidth="1"/>
    <col min="14" max="15" width="9.88671875" bestFit="1" customWidth="1"/>
  </cols>
  <sheetData>
    <row r="1" spans="1:9" x14ac:dyDescent="0.3">
      <c r="E1" s="25"/>
      <c r="F1" s="25"/>
      <c r="G1" s="25"/>
      <c r="H1" s="25"/>
      <c r="I1" s="25"/>
    </row>
    <row r="2" spans="1:9" ht="42.75" customHeight="1" x14ac:dyDescent="0.3">
      <c r="A2" s="16"/>
      <c r="B2" s="16"/>
      <c r="C2" s="14" t="s">
        <v>0</v>
      </c>
      <c r="D2" s="26" t="s">
        <v>492</v>
      </c>
      <c r="E2" s="26" t="s">
        <v>2</v>
      </c>
      <c r="F2" s="26">
        <v>2022</v>
      </c>
      <c r="G2" s="26">
        <v>2023</v>
      </c>
      <c r="H2" s="26">
        <v>2024</v>
      </c>
      <c r="I2" s="26">
        <v>2025</v>
      </c>
    </row>
    <row r="3" spans="1:9" x14ac:dyDescent="0.3">
      <c r="A3" t="s">
        <v>7</v>
      </c>
      <c r="B3" t="s">
        <v>8</v>
      </c>
      <c r="C3" s="1">
        <v>-2948128</v>
      </c>
      <c r="D3" s="1">
        <v>-2751297</v>
      </c>
      <c r="E3" s="27">
        <v>-2751297</v>
      </c>
      <c r="F3" s="27">
        <v>-2809569</v>
      </c>
      <c r="G3" s="27">
        <v>-2840962</v>
      </c>
      <c r="H3" s="27">
        <v>-2842457</v>
      </c>
      <c r="I3" s="27">
        <v>-2849392</v>
      </c>
    </row>
    <row r="4" spans="1:9" x14ac:dyDescent="0.3">
      <c r="A4" t="s">
        <v>9</v>
      </c>
      <c r="B4" t="s">
        <v>10</v>
      </c>
      <c r="C4" s="1">
        <v>-5548456</v>
      </c>
      <c r="D4" s="1">
        <v>-5857000</v>
      </c>
      <c r="E4" s="27">
        <v>-5857000</v>
      </c>
      <c r="F4" s="27">
        <v>-6118000</v>
      </c>
      <c r="G4" s="27">
        <v>-6143000</v>
      </c>
      <c r="H4" s="27">
        <v>-6160000</v>
      </c>
      <c r="I4" s="27">
        <v>-6177000</v>
      </c>
    </row>
    <row r="5" spans="1:9" x14ac:dyDescent="0.3">
      <c r="A5" t="s">
        <v>11</v>
      </c>
      <c r="B5" t="s">
        <v>12</v>
      </c>
      <c r="C5" s="1">
        <v>-215890</v>
      </c>
      <c r="D5" s="1">
        <v>-297000</v>
      </c>
      <c r="E5" s="27">
        <v>-297000</v>
      </c>
      <c r="F5" s="27">
        <v>-308000</v>
      </c>
      <c r="G5" s="27">
        <v>-320000</v>
      </c>
      <c r="H5" s="27">
        <v>-320000</v>
      </c>
      <c r="I5" s="27">
        <v>-320000</v>
      </c>
    </row>
    <row r="6" spans="1:9" x14ac:dyDescent="0.3">
      <c r="A6" t="s">
        <v>13</v>
      </c>
      <c r="B6" t="s">
        <v>14</v>
      </c>
      <c r="C6" s="1">
        <v>-409252</v>
      </c>
      <c r="D6" s="1">
        <v>-264201</v>
      </c>
      <c r="E6" s="27">
        <v>-249291</v>
      </c>
      <c r="F6" s="27">
        <v>-232552</v>
      </c>
      <c r="G6" s="27">
        <v>-229096</v>
      </c>
      <c r="H6" s="27">
        <v>-227342</v>
      </c>
      <c r="I6" s="27">
        <v>-232876</v>
      </c>
    </row>
    <row r="7" spans="1:9" x14ac:dyDescent="0.3">
      <c r="A7" s="13" t="s">
        <v>15</v>
      </c>
      <c r="B7" s="13" t="s">
        <v>16</v>
      </c>
      <c r="C7" s="14">
        <v>-9121727</v>
      </c>
      <c r="D7" s="14">
        <v>-9169498</v>
      </c>
      <c r="E7" s="28">
        <v>-9154588</v>
      </c>
      <c r="F7" s="28">
        <v>-9468121</v>
      </c>
      <c r="G7" s="28">
        <v>-9533058</v>
      </c>
      <c r="H7" s="28">
        <v>-9549799</v>
      </c>
      <c r="I7" s="28">
        <v>-9579268</v>
      </c>
    </row>
    <row r="8" spans="1:9" x14ac:dyDescent="0.3">
      <c r="E8" s="27"/>
      <c r="F8" s="27"/>
      <c r="G8" s="27"/>
      <c r="H8" s="27"/>
      <c r="I8" s="27"/>
    </row>
    <row r="9" spans="1:9" x14ac:dyDescent="0.3">
      <c r="A9" s="13" t="s">
        <v>17</v>
      </c>
      <c r="B9" s="13" t="s">
        <v>18</v>
      </c>
      <c r="C9" s="14">
        <v>8513565</v>
      </c>
      <c r="D9" s="14">
        <v>8741272</v>
      </c>
      <c r="E9" s="28">
        <v>8691936</v>
      </c>
      <c r="F9" s="28">
        <v>9056457</v>
      </c>
      <c r="G9" s="28">
        <v>9039719</v>
      </c>
      <c r="H9" s="28">
        <v>9049275</v>
      </c>
      <c r="I9" s="28">
        <v>9111922</v>
      </c>
    </row>
    <row r="10" spans="1:9" x14ac:dyDescent="0.3">
      <c r="A10" t="s">
        <v>19</v>
      </c>
      <c r="B10" t="s">
        <v>20</v>
      </c>
      <c r="C10" s="1">
        <v>530203</v>
      </c>
      <c r="D10" s="1">
        <v>336144</v>
      </c>
      <c r="E10" s="27">
        <v>554092</v>
      </c>
      <c r="F10" s="27">
        <v>554576</v>
      </c>
      <c r="G10" s="27">
        <v>556853</v>
      </c>
      <c r="H10" s="27">
        <v>558881</v>
      </c>
      <c r="I10" s="27">
        <v>561006</v>
      </c>
    </row>
    <row r="11" spans="1:9" x14ac:dyDescent="0.3">
      <c r="A11" t="s">
        <v>21</v>
      </c>
      <c r="B11" t="s">
        <v>22</v>
      </c>
      <c r="C11" s="1">
        <v>9043769</v>
      </c>
      <c r="D11" s="1">
        <v>9077416</v>
      </c>
      <c r="E11" s="27">
        <v>9246028</v>
      </c>
      <c r="F11" s="27">
        <v>9611033</v>
      </c>
      <c r="G11" s="27">
        <v>9596572</v>
      </c>
      <c r="H11" s="27">
        <v>9608156</v>
      </c>
      <c r="I11" s="27">
        <v>9672928</v>
      </c>
    </row>
    <row r="12" spans="1:9" x14ac:dyDescent="0.3">
      <c r="A12" s="13" t="s">
        <v>23</v>
      </c>
      <c r="B12" s="13" t="s">
        <v>24</v>
      </c>
      <c r="C12" s="14">
        <v>-77958</v>
      </c>
      <c r="D12" s="14">
        <v>-92082</v>
      </c>
      <c r="E12" s="28">
        <v>91440</v>
      </c>
      <c r="F12" s="28">
        <v>142912</v>
      </c>
      <c r="G12" s="28">
        <v>63514</v>
      </c>
      <c r="H12" s="28">
        <v>58357</v>
      </c>
      <c r="I12" s="28">
        <v>93660</v>
      </c>
    </row>
    <row r="13" spans="1:9" x14ac:dyDescent="0.3">
      <c r="E13" s="27"/>
      <c r="F13" s="27"/>
      <c r="G13" s="27"/>
      <c r="H13" s="27"/>
      <c r="I13" s="27"/>
    </row>
    <row r="14" spans="1:9" x14ac:dyDescent="0.3">
      <c r="A14" t="s">
        <v>25</v>
      </c>
      <c r="B14" t="s">
        <v>26</v>
      </c>
      <c r="C14" s="1">
        <v>-136048</v>
      </c>
      <c r="D14" s="1">
        <v>-121238</v>
      </c>
      <c r="E14" s="27">
        <v>-105213</v>
      </c>
      <c r="F14" s="27">
        <v>-157753</v>
      </c>
      <c r="G14" s="27">
        <v>-193156</v>
      </c>
      <c r="H14" s="27">
        <v>-208924</v>
      </c>
      <c r="I14" s="27">
        <v>-216855</v>
      </c>
    </row>
    <row r="15" spans="1:9" x14ac:dyDescent="0.3">
      <c r="A15" t="s">
        <v>27</v>
      </c>
      <c r="B15" t="s">
        <v>28</v>
      </c>
      <c r="C15" s="1">
        <v>-277857</v>
      </c>
      <c r="D15" s="1">
        <v>-297400</v>
      </c>
      <c r="E15" s="27">
        <v>-297400</v>
      </c>
      <c r="F15" s="27">
        <v>-299400</v>
      </c>
      <c r="G15" s="27">
        <v>-306100</v>
      </c>
      <c r="H15" s="27">
        <v>-311800</v>
      </c>
      <c r="I15" s="27">
        <v>-320200</v>
      </c>
    </row>
    <row r="16" spans="1:9" x14ac:dyDescent="0.3">
      <c r="A16" t="s">
        <v>29</v>
      </c>
      <c r="B16" t="s">
        <v>30</v>
      </c>
      <c r="C16" s="1">
        <v>-6744</v>
      </c>
      <c r="D16" s="27">
        <v>0</v>
      </c>
      <c r="E16" s="27">
        <v>0</v>
      </c>
      <c r="F16" s="27">
        <v>0</v>
      </c>
      <c r="G16" s="27">
        <v>0</v>
      </c>
      <c r="H16" s="27">
        <v>0</v>
      </c>
      <c r="I16" s="27">
        <v>0</v>
      </c>
    </row>
    <row r="17" spans="1:9" x14ac:dyDescent="0.3">
      <c r="A17" t="s">
        <v>32</v>
      </c>
      <c r="B17" t="s">
        <v>33</v>
      </c>
      <c r="C17" s="1">
        <v>231973</v>
      </c>
      <c r="D17" s="1">
        <v>241879</v>
      </c>
      <c r="E17" s="27">
        <v>247910</v>
      </c>
      <c r="F17" s="27">
        <v>282702</v>
      </c>
      <c r="G17" s="27">
        <v>338901</v>
      </c>
      <c r="H17" s="27">
        <v>377531</v>
      </c>
      <c r="I17" s="27">
        <v>410061</v>
      </c>
    </row>
    <row r="18" spans="1:9" x14ac:dyDescent="0.3">
      <c r="A18" t="s">
        <v>34</v>
      </c>
      <c r="B18" t="s">
        <v>35</v>
      </c>
      <c r="C18" s="1">
        <v>348950</v>
      </c>
      <c r="D18" s="1">
        <v>386927</v>
      </c>
      <c r="E18" s="27">
        <v>386927</v>
      </c>
      <c r="F18" s="27">
        <v>390284</v>
      </c>
      <c r="G18" s="27">
        <v>391485</v>
      </c>
      <c r="H18" s="27">
        <v>421706</v>
      </c>
      <c r="I18" s="27">
        <v>438349</v>
      </c>
    </row>
    <row r="19" spans="1:9" x14ac:dyDescent="0.3">
      <c r="A19" s="8" t="s">
        <v>36</v>
      </c>
      <c r="B19" s="8" t="s">
        <v>37</v>
      </c>
      <c r="C19" s="29">
        <v>0</v>
      </c>
      <c r="D19" s="29">
        <v>0</v>
      </c>
      <c r="E19" s="29">
        <v>0</v>
      </c>
      <c r="F19" s="29">
        <v>0</v>
      </c>
      <c r="G19" s="29">
        <v>0</v>
      </c>
      <c r="H19" s="29">
        <v>0</v>
      </c>
      <c r="I19" s="29">
        <v>0</v>
      </c>
    </row>
    <row r="20" spans="1:9" x14ac:dyDescent="0.3">
      <c r="A20" t="s">
        <v>36</v>
      </c>
      <c r="B20" t="s">
        <v>38</v>
      </c>
      <c r="C20" s="1">
        <v>160273</v>
      </c>
      <c r="D20" s="1">
        <v>210168</v>
      </c>
      <c r="E20" s="27">
        <v>232224</v>
      </c>
      <c r="F20" s="27">
        <v>215833</v>
      </c>
      <c r="G20" s="27">
        <v>231130</v>
      </c>
      <c r="H20" s="27">
        <v>278513</v>
      </c>
      <c r="I20" s="27">
        <v>311355</v>
      </c>
    </row>
    <row r="21" spans="1:9" x14ac:dyDescent="0.3">
      <c r="E21" s="27"/>
      <c r="F21" s="27"/>
      <c r="G21" s="27"/>
      <c r="H21" s="27"/>
      <c r="I21" s="27"/>
    </row>
    <row r="22" spans="1:9" x14ac:dyDescent="0.3">
      <c r="A22" s="13" t="s">
        <v>39</v>
      </c>
      <c r="B22" s="13" t="s">
        <v>40</v>
      </c>
      <c r="C22" s="14">
        <v>-530203</v>
      </c>
      <c r="D22" s="14">
        <v>-336144</v>
      </c>
      <c r="E22" s="28">
        <v>-554092</v>
      </c>
      <c r="F22" s="28">
        <v>-554576</v>
      </c>
      <c r="G22" s="28">
        <v>-556853</v>
      </c>
      <c r="H22" s="28">
        <v>-558881</v>
      </c>
      <c r="I22" s="28">
        <v>-561006</v>
      </c>
    </row>
    <row r="23" spans="1:9" x14ac:dyDescent="0.3">
      <c r="A23" t="s">
        <v>41</v>
      </c>
      <c r="B23" t="s">
        <v>42</v>
      </c>
      <c r="C23" s="1">
        <v>-447888</v>
      </c>
      <c r="D23" s="1">
        <v>-218058</v>
      </c>
      <c r="E23" s="27">
        <v>-230428</v>
      </c>
      <c r="F23" s="27">
        <v>-195831</v>
      </c>
      <c r="G23" s="27">
        <v>-262209</v>
      </c>
      <c r="H23" s="27">
        <v>-222011</v>
      </c>
      <c r="I23" s="27">
        <v>-155991</v>
      </c>
    </row>
    <row r="24" spans="1:9" x14ac:dyDescent="0.3">
      <c r="E24" s="27"/>
      <c r="F24" s="27"/>
      <c r="G24" s="27"/>
      <c r="H24" s="27"/>
      <c r="I24" s="27"/>
    </row>
    <row r="25" spans="1:9" x14ac:dyDescent="0.3">
      <c r="B25" t="s">
        <v>43</v>
      </c>
      <c r="E25" s="27">
        <v>0</v>
      </c>
      <c r="F25" s="27">
        <v>0</v>
      </c>
      <c r="G25" s="27">
        <v>0</v>
      </c>
      <c r="H25" s="27">
        <v>0</v>
      </c>
      <c r="I25" s="27">
        <v>0</v>
      </c>
    </row>
    <row r="26" spans="1:9" x14ac:dyDescent="0.3">
      <c r="A26" t="s">
        <v>44</v>
      </c>
      <c r="B26" t="s">
        <v>45</v>
      </c>
      <c r="C26" s="1">
        <v>252298</v>
      </c>
      <c r="D26" s="1">
        <v>216114</v>
      </c>
      <c r="E26" s="27">
        <v>230114</v>
      </c>
      <c r="F26" s="27">
        <v>233636</v>
      </c>
      <c r="G26" s="27">
        <v>286411</v>
      </c>
      <c r="H26" s="27">
        <v>228036</v>
      </c>
      <c r="I26" s="27">
        <v>148074</v>
      </c>
    </row>
    <row r="27" spans="1:9" x14ac:dyDescent="0.3">
      <c r="A27" t="s">
        <v>46</v>
      </c>
      <c r="B27" t="s">
        <v>47</v>
      </c>
      <c r="C27" s="1">
        <v>101378</v>
      </c>
      <c r="D27" s="1">
        <v>5716</v>
      </c>
      <c r="E27" s="27">
        <v>4086</v>
      </c>
      <c r="F27" s="27">
        <v>-30805</v>
      </c>
      <c r="G27" s="27">
        <v>-23667</v>
      </c>
      <c r="H27" s="27">
        <v>-21528</v>
      </c>
      <c r="I27" s="27">
        <v>-22231</v>
      </c>
    </row>
    <row r="28" spans="1:9" x14ac:dyDescent="0.3">
      <c r="A28" t="s">
        <v>48</v>
      </c>
      <c r="B28" t="s">
        <v>49</v>
      </c>
      <c r="C28" s="1">
        <v>262136</v>
      </c>
      <c r="D28" s="1">
        <v>-3772</v>
      </c>
      <c r="E28" s="27">
        <v>-3772</v>
      </c>
      <c r="F28" s="27">
        <v>-7000</v>
      </c>
      <c r="G28" s="27">
        <v>-535</v>
      </c>
      <c r="H28" s="27">
        <v>15503</v>
      </c>
      <c r="I28" s="27">
        <v>30148</v>
      </c>
    </row>
    <row r="29" spans="1:9" x14ac:dyDescent="0.3">
      <c r="A29" t="s">
        <v>50</v>
      </c>
      <c r="B29" t="s">
        <v>51</v>
      </c>
      <c r="D29" s="27">
        <v>0</v>
      </c>
      <c r="E29" s="27">
        <v>0</v>
      </c>
      <c r="F29" s="27">
        <v>0</v>
      </c>
      <c r="G29" s="27">
        <v>0</v>
      </c>
      <c r="H29" s="27">
        <v>0</v>
      </c>
      <c r="I29" s="27">
        <v>0</v>
      </c>
    </row>
    <row r="30" spans="1:9" x14ac:dyDescent="0.3">
      <c r="A30" s="8" t="s">
        <v>50</v>
      </c>
      <c r="B30" s="8" t="s">
        <v>52</v>
      </c>
      <c r="C30" s="12">
        <v>-167924</v>
      </c>
      <c r="D30" s="12"/>
      <c r="E30" s="29"/>
      <c r="F30" s="29"/>
      <c r="G30" s="29"/>
      <c r="H30" s="29"/>
      <c r="I30" s="29"/>
    </row>
    <row r="31" spans="1:9" x14ac:dyDescent="0.3">
      <c r="A31" s="8" t="s">
        <v>53</v>
      </c>
      <c r="B31" s="8" t="s">
        <v>54</v>
      </c>
      <c r="C31" s="12">
        <v>447888</v>
      </c>
      <c r="D31" s="12">
        <v>218058</v>
      </c>
      <c r="E31" s="29">
        <v>230428</v>
      </c>
      <c r="F31" s="29">
        <v>195831</v>
      </c>
      <c r="G31" s="29">
        <v>262209</v>
      </c>
      <c r="H31" s="29">
        <v>222011</v>
      </c>
      <c r="I31" s="29">
        <v>155991</v>
      </c>
    </row>
    <row r="32" spans="1:9" x14ac:dyDescent="0.3">
      <c r="A32" t="s">
        <v>55</v>
      </c>
      <c r="B32" t="s">
        <v>56</v>
      </c>
      <c r="C32" s="1">
        <v>0</v>
      </c>
      <c r="D32" s="1">
        <v>0</v>
      </c>
      <c r="E32" s="1">
        <v>0</v>
      </c>
      <c r="F32" s="1">
        <v>0</v>
      </c>
      <c r="G32" s="1">
        <v>0</v>
      </c>
      <c r="H32" s="1">
        <v>0</v>
      </c>
      <c r="I32" s="1">
        <v>0</v>
      </c>
    </row>
  </sheetData>
  <pageMargins left="0.51181102362204722" right="0.51181102362204722" top="0.74803149606299213" bottom="0.55118110236220474" header="0.31496062992125984" footer="0.31496062992125984"/>
  <pageSetup paperSize="9" scale="90" orientation="landscape"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4AA0B-0EF5-4B21-9F4C-F425E2E12D03}">
  <dimension ref="A1:M33"/>
  <sheetViews>
    <sheetView workbookViewId="0"/>
  </sheetViews>
  <sheetFormatPr baseColWidth="10" defaultColWidth="11.44140625" defaultRowHeight="14.4" x14ac:dyDescent="0.3"/>
  <cols>
    <col min="2" max="2" width="48.33203125" bestFit="1" customWidth="1"/>
    <col min="3" max="3" width="14.6640625" customWidth="1"/>
    <col min="4" max="4" width="13.33203125" customWidth="1"/>
    <col min="5" max="9" width="14.6640625" customWidth="1"/>
    <col min="12" max="12" width="57.6640625" customWidth="1"/>
    <col min="13" max="13" width="13.5546875" bestFit="1" customWidth="1"/>
  </cols>
  <sheetData>
    <row r="1" spans="1:13" x14ac:dyDescent="0.3">
      <c r="E1" s="11"/>
      <c r="F1" s="11"/>
      <c r="G1" s="11"/>
      <c r="H1" s="11"/>
      <c r="I1" s="11"/>
    </row>
    <row r="2" spans="1:13" ht="28.8" x14ac:dyDescent="0.3">
      <c r="A2" s="16"/>
      <c r="B2" s="16"/>
      <c r="C2" s="13" t="s">
        <v>0</v>
      </c>
      <c r="D2" s="17" t="s">
        <v>1</v>
      </c>
      <c r="E2" s="17" t="s">
        <v>57</v>
      </c>
      <c r="F2" s="17" t="s">
        <v>3</v>
      </c>
      <c r="G2" s="17" t="s">
        <v>4</v>
      </c>
      <c r="H2" s="17" t="s">
        <v>5</v>
      </c>
      <c r="I2" s="17" t="s">
        <v>6</v>
      </c>
      <c r="L2" s="20" t="s">
        <v>58</v>
      </c>
      <c r="M2" s="18"/>
    </row>
    <row r="3" spans="1:13" x14ac:dyDescent="0.3">
      <c r="A3" t="s">
        <v>7</v>
      </c>
      <c r="B3" t="s">
        <v>8</v>
      </c>
      <c r="C3" s="1">
        <v>-2948128</v>
      </c>
      <c r="D3" s="1">
        <v>-2751297</v>
      </c>
      <c r="E3" s="9">
        <v>-2751297</v>
      </c>
      <c r="F3" s="9">
        <v>-2809569</v>
      </c>
      <c r="G3" s="9">
        <v>-2840962</v>
      </c>
      <c r="H3" s="9">
        <v>-2842457</v>
      </c>
      <c r="I3" s="9">
        <v>-2849392</v>
      </c>
      <c r="L3" s="18" t="s">
        <v>20</v>
      </c>
      <c r="M3" s="19">
        <v>336144</v>
      </c>
    </row>
    <row r="4" spans="1:13" x14ac:dyDescent="0.3">
      <c r="A4" t="s">
        <v>9</v>
      </c>
      <c r="B4" t="s">
        <v>10</v>
      </c>
      <c r="C4" s="1">
        <v>-5548456</v>
      </c>
      <c r="D4" s="1">
        <v>-5857000</v>
      </c>
      <c r="E4" s="9">
        <v>-5857000</v>
      </c>
      <c r="F4" s="9">
        <v>-6118000</v>
      </c>
      <c r="G4" s="9">
        <v>-6143000</v>
      </c>
      <c r="H4" s="9">
        <v>-6160000</v>
      </c>
      <c r="I4" s="9">
        <v>-6177000</v>
      </c>
      <c r="L4" s="18" t="s">
        <v>40</v>
      </c>
      <c r="M4" s="19">
        <v>-336144</v>
      </c>
    </row>
    <row r="5" spans="1:13" x14ac:dyDescent="0.3">
      <c r="A5" t="s">
        <v>11</v>
      </c>
      <c r="B5" t="s">
        <v>12</v>
      </c>
      <c r="C5" s="1">
        <v>-215890</v>
      </c>
      <c r="D5" s="1">
        <v>-297000</v>
      </c>
      <c r="E5" s="9">
        <v>-297000</v>
      </c>
      <c r="F5" s="9">
        <v>-308000</v>
      </c>
      <c r="G5" s="9">
        <v>-320000</v>
      </c>
      <c r="H5" s="9">
        <v>-320000</v>
      </c>
      <c r="I5" s="9">
        <v>-320000</v>
      </c>
      <c r="L5" s="18" t="s">
        <v>47</v>
      </c>
      <c r="M5" s="19">
        <v>6094</v>
      </c>
    </row>
    <row r="6" spans="1:13" x14ac:dyDescent="0.3">
      <c r="A6" t="s">
        <v>13</v>
      </c>
      <c r="B6" t="s">
        <v>14</v>
      </c>
      <c r="C6" s="1">
        <v>-409252</v>
      </c>
      <c r="D6" s="1">
        <v>-264201</v>
      </c>
      <c r="E6" s="9">
        <f>-219661-2550-27080</f>
        <v>-249291</v>
      </c>
      <c r="F6" s="9">
        <f>-163565-2500-66487</f>
        <v>-232552</v>
      </c>
      <c r="G6" s="9">
        <f>-157151-2500-69445</f>
        <v>-229096</v>
      </c>
      <c r="H6" s="9">
        <f>-152838-2500-72004</f>
        <v>-227342</v>
      </c>
      <c r="I6" s="9">
        <f>-155901-2500-74475</f>
        <v>-232876</v>
      </c>
      <c r="L6" s="18" t="s">
        <v>49</v>
      </c>
      <c r="M6" s="19">
        <v>-4672</v>
      </c>
    </row>
    <row r="7" spans="1:13" x14ac:dyDescent="0.3">
      <c r="A7" s="13" t="s">
        <v>15</v>
      </c>
      <c r="B7" s="13" t="s">
        <v>16</v>
      </c>
      <c r="C7" s="14">
        <v>-9121727</v>
      </c>
      <c r="D7" s="14">
        <v>-9169498</v>
      </c>
      <c r="E7" s="15">
        <f>SUM(E3:E6)</f>
        <v>-9154588</v>
      </c>
      <c r="F7" s="15">
        <f>SUM(F3:F6)</f>
        <v>-9468121</v>
      </c>
      <c r="G7" s="15">
        <f>SUM(G3:G6)</f>
        <v>-9533058</v>
      </c>
      <c r="H7" s="15">
        <f>SUM(H3:H6)</f>
        <v>-9549799</v>
      </c>
      <c r="I7" s="15">
        <f>SUM(I3:I6)</f>
        <v>-9579268</v>
      </c>
      <c r="L7" s="18" t="s">
        <v>59</v>
      </c>
      <c r="M7" s="19">
        <v>8741272</v>
      </c>
    </row>
    <row r="8" spans="1:13" x14ac:dyDescent="0.3">
      <c r="E8" s="9"/>
      <c r="F8" s="9"/>
      <c r="G8" s="9"/>
      <c r="H8" s="9"/>
      <c r="I8" s="9"/>
    </row>
    <row r="9" spans="1:13" x14ac:dyDescent="0.3">
      <c r="A9" s="13" t="s">
        <v>17</v>
      </c>
      <c r="B9" s="13" t="s">
        <v>18</v>
      </c>
      <c r="C9" s="14">
        <v>8513565</v>
      </c>
      <c r="D9" s="14">
        <v>8741272</v>
      </c>
      <c r="E9" s="15">
        <f>8662306+2550+27080</f>
        <v>8691936</v>
      </c>
      <c r="F9" s="15">
        <f>8987470+2500+66487</f>
        <v>9056457</v>
      </c>
      <c r="G9" s="15">
        <f>8967774+2500+69445</f>
        <v>9039719</v>
      </c>
      <c r="H9" s="15">
        <f>8974771+2500+72004</f>
        <v>9049275</v>
      </c>
      <c r="I9" s="15">
        <f>9034947+2500+74475</f>
        <v>9111922</v>
      </c>
      <c r="K9" s="1">
        <f>D9+1422</f>
        <v>8742694</v>
      </c>
      <c r="L9" t="s">
        <v>60</v>
      </c>
    </row>
    <row r="10" spans="1:13" x14ac:dyDescent="0.3">
      <c r="A10" t="s">
        <v>19</v>
      </c>
      <c r="B10" t="s">
        <v>20</v>
      </c>
      <c r="C10" s="1">
        <v>530203</v>
      </c>
      <c r="D10" s="1">
        <v>336144</v>
      </c>
      <c r="E10" s="9">
        <v>554092</v>
      </c>
      <c r="F10" s="9">
        <v>554576</v>
      </c>
      <c r="G10" s="9">
        <v>556853</v>
      </c>
      <c r="H10" s="9">
        <v>558881</v>
      </c>
      <c r="I10" s="9">
        <v>561006</v>
      </c>
    </row>
    <row r="11" spans="1:13" x14ac:dyDescent="0.3">
      <c r="A11" t="s">
        <v>21</v>
      </c>
      <c r="B11" t="s">
        <v>22</v>
      </c>
      <c r="C11" s="1">
        <v>9043769</v>
      </c>
      <c r="D11" s="1">
        <v>9077416</v>
      </c>
      <c r="E11" s="9">
        <f>SUM(E9:E10)</f>
        <v>9246028</v>
      </c>
      <c r="F11" s="9">
        <f>SUM(F9:F10)</f>
        <v>9611033</v>
      </c>
      <c r="G11" s="9">
        <f>SUM(G9:G10)</f>
        <v>9596572</v>
      </c>
      <c r="H11" s="9">
        <f>SUM(H9:H10)</f>
        <v>9608156</v>
      </c>
      <c r="I11" s="9">
        <f>SUM(I9:I10)</f>
        <v>9672928</v>
      </c>
      <c r="K11" s="1">
        <f>D6+219643</f>
        <v>-44558</v>
      </c>
    </row>
    <row r="12" spans="1:13" x14ac:dyDescent="0.3">
      <c r="A12" s="13" t="s">
        <v>23</v>
      </c>
      <c r="B12" s="13" t="s">
        <v>24</v>
      </c>
      <c r="C12" s="14">
        <v>-77958</v>
      </c>
      <c r="D12" s="14">
        <v>-92082</v>
      </c>
      <c r="E12" s="15">
        <f>E7+E11</f>
        <v>91440</v>
      </c>
      <c r="F12" s="15">
        <f>F7+F11</f>
        <v>142912</v>
      </c>
      <c r="G12" s="15">
        <f>G7+G11</f>
        <v>63514</v>
      </c>
      <c r="H12" s="15">
        <f>H7+H11</f>
        <v>58357</v>
      </c>
      <c r="I12" s="15">
        <f>I7+I11</f>
        <v>93660</v>
      </c>
    </row>
    <row r="13" spans="1:13" x14ac:dyDescent="0.3">
      <c r="E13" s="9"/>
      <c r="F13" s="9"/>
      <c r="G13" s="9"/>
      <c r="H13" s="9"/>
      <c r="I13" s="9"/>
    </row>
    <row r="14" spans="1:13" x14ac:dyDescent="0.3">
      <c r="A14" t="s">
        <v>25</v>
      </c>
      <c r="B14" t="s">
        <v>26</v>
      </c>
      <c r="C14" s="1">
        <v>-136048</v>
      </c>
      <c r="D14" s="1">
        <v>-121238</v>
      </c>
      <c r="E14" s="9">
        <v>-105213</v>
      </c>
      <c r="F14" s="9">
        <v>-157753</v>
      </c>
      <c r="G14" s="9">
        <v>-193156</v>
      </c>
      <c r="H14" s="9">
        <v>-208924</v>
      </c>
      <c r="I14" s="9">
        <v>-216855</v>
      </c>
    </row>
    <row r="15" spans="1:13" x14ac:dyDescent="0.3">
      <c r="A15" t="s">
        <v>27</v>
      </c>
      <c r="B15" t="s">
        <v>28</v>
      </c>
      <c r="C15" s="1">
        <v>-277857</v>
      </c>
      <c r="D15" s="1">
        <v>-297400</v>
      </c>
      <c r="E15" s="9">
        <v>-297400</v>
      </c>
      <c r="F15" s="9">
        <v>-299400</v>
      </c>
      <c r="G15" s="9">
        <v>-306100</v>
      </c>
      <c r="H15" s="9">
        <v>-311800</v>
      </c>
      <c r="I15" s="9">
        <v>-320200</v>
      </c>
    </row>
    <row r="16" spans="1:13" x14ac:dyDescent="0.3">
      <c r="A16" t="s">
        <v>29</v>
      </c>
      <c r="B16" t="s">
        <v>30</v>
      </c>
      <c r="C16" s="1">
        <v>-6744</v>
      </c>
      <c r="D16" t="s">
        <v>31</v>
      </c>
      <c r="E16" s="9">
        <v>0</v>
      </c>
      <c r="F16" s="9">
        <v>0</v>
      </c>
      <c r="G16" s="9">
        <v>0</v>
      </c>
      <c r="H16" s="9">
        <v>0</v>
      </c>
      <c r="I16" s="9">
        <v>0</v>
      </c>
    </row>
    <row r="17" spans="1:10" x14ac:dyDescent="0.3">
      <c r="A17" t="s">
        <v>32</v>
      </c>
      <c r="B17" t="s">
        <v>33</v>
      </c>
      <c r="C17" s="1">
        <v>231973</v>
      </c>
      <c r="D17" s="1">
        <v>241879</v>
      </c>
      <c r="E17" s="9">
        <v>247910</v>
      </c>
      <c r="F17" s="9">
        <v>282702</v>
      </c>
      <c r="G17" s="9">
        <v>338901</v>
      </c>
      <c r="H17" s="9">
        <v>377531</v>
      </c>
      <c r="I17" s="9">
        <v>410061</v>
      </c>
    </row>
    <row r="18" spans="1:10" x14ac:dyDescent="0.3">
      <c r="A18" t="s">
        <v>34</v>
      </c>
      <c r="B18" t="s">
        <v>35</v>
      </c>
      <c r="C18" s="1">
        <v>348950</v>
      </c>
      <c r="D18" s="1">
        <v>386927</v>
      </c>
      <c r="E18" s="9">
        <v>386927</v>
      </c>
      <c r="F18" s="9">
        <v>390284</v>
      </c>
      <c r="G18" s="9">
        <v>391485</v>
      </c>
      <c r="H18" s="9">
        <v>421706</v>
      </c>
      <c r="I18" s="9">
        <v>438349</v>
      </c>
    </row>
    <row r="19" spans="1:10" x14ac:dyDescent="0.3">
      <c r="A19" s="21" t="s">
        <v>36</v>
      </c>
      <c r="B19" s="21" t="s">
        <v>37</v>
      </c>
      <c r="C19" s="21" t="s">
        <v>31</v>
      </c>
      <c r="D19" s="21" t="s">
        <v>31</v>
      </c>
      <c r="E19" s="22">
        <v>0</v>
      </c>
      <c r="F19" s="22">
        <v>0</v>
      </c>
      <c r="G19" s="22">
        <v>0</v>
      </c>
      <c r="H19" s="22">
        <v>0</v>
      </c>
      <c r="I19" s="22">
        <v>0</v>
      </c>
      <c r="J19" t="s">
        <v>61</v>
      </c>
    </row>
    <row r="20" spans="1:10" x14ac:dyDescent="0.3">
      <c r="A20" s="10" t="s">
        <v>36</v>
      </c>
      <c r="B20" s="8" t="s">
        <v>38</v>
      </c>
      <c r="C20" s="12">
        <v>160273</v>
      </c>
      <c r="D20" s="12">
        <v>210168</v>
      </c>
      <c r="E20" s="7">
        <f>SUM(E14:E19)</f>
        <v>232224</v>
      </c>
      <c r="F20" s="7">
        <f>SUM(F14:F19)</f>
        <v>215833</v>
      </c>
      <c r="G20" s="7">
        <f>SUM(G14:G19)</f>
        <v>231130</v>
      </c>
      <c r="H20" s="7">
        <f>SUM(H14:H19)</f>
        <v>278513</v>
      </c>
      <c r="I20" s="7">
        <f>SUM(I14:I19)</f>
        <v>311355</v>
      </c>
    </row>
    <row r="21" spans="1:10" x14ac:dyDescent="0.3">
      <c r="E21" s="9"/>
      <c r="F21" s="9"/>
      <c r="G21" s="9"/>
      <c r="H21" s="9"/>
      <c r="I21" s="9"/>
    </row>
    <row r="22" spans="1:10" x14ac:dyDescent="0.3">
      <c r="A22" t="s">
        <v>39</v>
      </c>
      <c r="B22" t="s">
        <v>40</v>
      </c>
      <c r="C22" s="1">
        <v>-530203</v>
      </c>
      <c r="D22" s="1">
        <v>-336144</v>
      </c>
      <c r="E22" s="9">
        <v>-554092</v>
      </c>
      <c r="F22" s="9">
        <v>-554576</v>
      </c>
      <c r="G22" s="9">
        <v>-556853</v>
      </c>
      <c r="H22" s="9">
        <v>-558881</v>
      </c>
      <c r="I22" s="9">
        <v>-561006</v>
      </c>
    </row>
    <row r="23" spans="1:10" x14ac:dyDescent="0.3">
      <c r="A23" s="13" t="s">
        <v>41</v>
      </c>
      <c r="B23" s="13" t="s">
        <v>42</v>
      </c>
      <c r="C23" s="14">
        <v>-447888</v>
      </c>
      <c r="D23" s="14">
        <v>-218058</v>
      </c>
      <c r="E23" s="15">
        <f>E12+E20+E22</f>
        <v>-230428</v>
      </c>
      <c r="F23" s="15">
        <f>F12+F20+F22</f>
        <v>-195831</v>
      </c>
      <c r="G23" s="15">
        <f>G12+G20+G22</f>
        <v>-262209</v>
      </c>
      <c r="H23" s="15">
        <f>H12+H20+H22</f>
        <v>-222011</v>
      </c>
      <c r="I23" s="15">
        <f>I12+I20+I22</f>
        <v>-155991</v>
      </c>
    </row>
    <row r="24" spans="1:10" x14ac:dyDescent="0.3">
      <c r="E24" s="9"/>
      <c r="F24" s="9"/>
      <c r="G24" s="9"/>
      <c r="H24" s="9"/>
      <c r="I24" s="9"/>
    </row>
    <row r="25" spans="1:10" x14ac:dyDescent="0.3">
      <c r="B25" t="s">
        <v>43</v>
      </c>
      <c r="E25" s="9">
        <v>0</v>
      </c>
      <c r="F25" s="9">
        <v>0</v>
      </c>
      <c r="G25" s="9">
        <v>0</v>
      </c>
      <c r="H25" s="9">
        <v>0</v>
      </c>
      <c r="I25" s="9">
        <v>0</v>
      </c>
    </row>
    <row r="26" spans="1:10" x14ac:dyDescent="0.3">
      <c r="A26" t="s">
        <v>44</v>
      </c>
      <c r="B26" t="s">
        <v>45</v>
      </c>
      <c r="C26" s="1">
        <v>252298</v>
      </c>
      <c r="D26" s="1">
        <v>216114</v>
      </c>
      <c r="E26" s="9">
        <v>230114</v>
      </c>
      <c r="F26" s="9">
        <v>233636</v>
      </c>
      <c r="G26" s="9">
        <v>286411</v>
      </c>
      <c r="H26" s="9">
        <v>228036</v>
      </c>
      <c r="I26" s="9">
        <v>148074</v>
      </c>
    </row>
    <row r="27" spans="1:10" x14ac:dyDescent="0.3">
      <c r="A27" t="s">
        <v>46</v>
      </c>
      <c r="B27" t="s">
        <v>47</v>
      </c>
      <c r="C27" s="1">
        <v>101378</v>
      </c>
      <c r="D27" s="1">
        <v>5716</v>
      </c>
      <c r="E27" s="9">
        <v>4086</v>
      </c>
      <c r="F27" s="9">
        <v>-30805</v>
      </c>
      <c r="G27" s="9">
        <v>-23667</v>
      </c>
      <c r="H27" s="9">
        <v>-21528</v>
      </c>
      <c r="I27" s="9">
        <v>-22231</v>
      </c>
    </row>
    <row r="28" spans="1:10" x14ac:dyDescent="0.3">
      <c r="A28" t="s">
        <v>48</v>
      </c>
      <c r="B28" t="s">
        <v>49</v>
      </c>
      <c r="C28" s="23">
        <v>262136</v>
      </c>
      <c r="D28" s="23">
        <v>-3772</v>
      </c>
      <c r="E28" s="9">
        <v>-3772</v>
      </c>
      <c r="F28" s="9">
        <v>-7000</v>
      </c>
      <c r="G28" s="9">
        <v>-535</v>
      </c>
      <c r="H28" s="9">
        <v>15503</v>
      </c>
      <c r="I28" s="9">
        <v>30148</v>
      </c>
    </row>
    <row r="29" spans="1:10" x14ac:dyDescent="0.3">
      <c r="A29" t="s">
        <v>50</v>
      </c>
      <c r="B29" t="s">
        <v>51</v>
      </c>
      <c r="D29" t="s">
        <v>31</v>
      </c>
      <c r="E29" s="9">
        <v>0</v>
      </c>
      <c r="F29" s="9">
        <v>0</v>
      </c>
      <c r="G29" s="9">
        <v>0</v>
      </c>
      <c r="H29" s="9">
        <v>0</v>
      </c>
      <c r="I29" s="9">
        <v>0</v>
      </c>
    </row>
    <row r="30" spans="1:10" x14ac:dyDescent="0.3">
      <c r="A30" t="s">
        <v>50</v>
      </c>
      <c r="B30" t="s">
        <v>52</v>
      </c>
      <c r="C30" s="12">
        <v>-167924</v>
      </c>
      <c r="E30" s="9"/>
      <c r="F30" s="9"/>
      <c r="G30" s="9"/>
      <c r="H30" s="9"/>
      <c r="I30" s="9"/>
    </row>
    <row r="31" spans="1:10" x14ac:dyDescent="0.3">
      <c r="A31" s="8" t="s">
        <v>53</v>
      </c>
      <c r="B31" s="8" t="s">
        <v>54</v>
      </c>
      <c r="C31" s="1">
        <f>SUM(C26:C30)</f>
        <v>447888</v>
      </c>
      <c r="D31" s="12">
        <f>SUM(D26:D30)</f>
        <v>218058</v>
      </c>
      <c r="E31" s="7">
        <f>SUM(E25:E29)</f>
        <v>230428</v>
      </c>
      <c r="F31" s="7">
        <f>SUM(F25:F29)</f>
        <v>195831</v>
      </c>
      <c r="G31" s="7">
        <f>SUM(G25:G29)</f>
        <v>262209</v>
      </c>
      <c r="H31" s="7">
        <f>SUM(H25:H29)</f>
        <v>222011</v>
      </c>
      <c r="I31" s="7">
        <f>SUM(I25:I29)</f>
        <v>155991</v>
      </c>
    </row>
    <row r="32" spans="1:10" x14ac:dyDescent="0.3">
      <c r="A32" s="8" t="s">
        <v>55</v>
      </c>
      <c r="B32" s="8" t="s">
        <v>56</v>
      </c>
      <c r="C32" s="8">
        <v>0</v>
      </c>
      <c r="D32" s="8">
        <v>0</v>
      </c>
      <c r="E32" s="7">
        <f>E23+E31</f>
        <v>0</v>
      </c>
      <c r="F32" s="7">
        <f>F23+F31</f>
        <v>0</v>
      </c>
      <c r="G32" s="7">
        <f>G23+G31</f>
        <v>0</v>
      </c>
      <c r="H32" s="7">
        <f>H23+H31</f>
        <v>0</v>
      </c>
      <c r="I32" s="7">
        <f>I23+I31</f>
        <v>0</v>
      </c>
    </row>
    <row r="33" spans="12:12" ht="72" x14ac:dyDescent="0.3">
      <c r="L33" s="24" t="s">
        <v>62</v>
      </c>
    </row>
  </sheetData>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A8995-A910-49E9-A1F4-6C71935295A2}">
  <dimension ref="A3:F24"/>
  <sheetViews>
    <sheetView zoomScale="80" zoomScaleNormal="80" workbookViewId="0">
      <selection activeCell="A11" sqref="A11"/>
    </sheetView>
  </sheetViews>
  <sheetFormatPr baseColWidth="10" defaultColWidth="11.44140625" defaultRowHeight="14.4" x14ac:dyDescent="0.3"/>
  <cols>
    <col min="1" max="1" width="52.6640625" bestFit="1" customWidth="1"/>
    <col min="2" max="2" width="28.33203125" bestFit="1" customWidth="1"/>
    <col min="3" max="6" width="15" bestFit="1" customWidth="1"/>
  </cols>
  <sheetData>
    <row r="3" spans="1:6" x14ac:dyDescent="0.3">
      <c r="A3" s="2" t="s">
        <v>63</v>
      </c>
      <c r="B3" t="s">
        <v>64</v>
      </c>
      <c r="C3" t="s">
        <v>65</v>
      </c>
      <c r="D3" t="s">
        <v>66</v>
      </c>
      <c r="E3" t="s">
        <v>67</v>
      </c>
      <c r="F3" t="s">
        <v>68</v>
      </c>
    </row>
    <row r="4" spans="1:6" x14ac:dyDescent="0.3">
      <c r="A4" s="3" t="s">
        <v>69</v>
      </c>
      <c r="B4" s="6">
        <v>230428</v>
      </c>
      <c r="C4" s="6">
        <v>195831</v>
      </c>
      <c r="D4" s="6">
        <v>262209</v>
      </c>
      <c r="E4" s="6">
        <v>222011</v>
      </c>
      <c r="F4" s="6">
        <v>155991</v>
      </c>
    </row>
    <row r="5" spans="1:6" x14ac:dyDescent="0.3">
      <c r="A5" s="4" t="s">
        <v>54</v>
      </c>
      <c r="B5" s="6">
        <v>230428</v>
      </c>
      <c r="C5" s="6">
        <v>195831</v>
      </c>
      <c r="D5" s="6">
        <v>262209</v>
      </c>
      <c r="E5" s="6">
        <v>222011</v>
      </c>
      <c r="F5" s="6">
        <v>155991</v>
      </c>
    </row>
    <row r="6" spans="1:6" x14ac:dyDescent="0.3">
      <c r="A6" s="5" t="s">
        <v>47</v>
      </c>
      <c r="B6" s="6">
        <v>4086</v>
      </c>
      <c r="C6" s="6">
        <v>-30805</v>
      </c>
      <c r="D6" s="6">
        <v>-23667</v>
      </c>
      <c r="E6" s="6">
        <v>-21528</v>
      </c>
      <c r="F6" s="6">
        <v>-22231</v>
      </c>
    </row>
    <row r="7" spans="1:6" x14ac:dyDescent="0.3">
      <c r="A7" s="5" t="s">
        <v>49</v>
      </c>
      <c r="B7" s="6">
        <v>-3772</v>
      </c>
      <c r="C7" s="6">
        <v>-7000</v>
      </c>
      <c r="D7" s="6">
        <v>-535</v>
      </c>
      <c r="E7" s="6">
        <v>15503</v>
      </c>
      <c r="F7" s="6">
        <v>30148</v>
      </c>
    </row>
    <row r="8" spans="1:6" x14ac:dyDescent="0.3">
      <c r="A8" s="5" t="s">
        <v>45</v>
      </c>
      <c r="B8" s="6">
        <v>230114</v>
      </c>
      <c r="C8" s="6">
        <v>233636</v>
      </c>
      <c r="D8" s="6">
        <v>286411</v>
      </c>
      <c r="E8" s="6">
        <v>228036</v>
      </c>
      <c r="F8" s="6">
        <v>148074</v>
      </c>
    </row>
    <row r="9" spans="1:6" x14ac:dyDescent="0.3">
      <c r="A9" s="3" t="s">
        <v>42</v>
      </c>
      <c r="B9" s="6">
        <v>-230428</v>
      </c>
      <c r="C9" s="6">
        <v>-195831</v>
      </c>
      <c r="D9" s="6">
        <v>-262209</v>
      </c>
      <c r="E9" s="6">
        <v>-222011</v>
      </c>
      <c r="F9" s="6">
        <v>-155991</v>
      </c>
    </row>
    <row r="10" spans="1:6" x14ac:dyDescent="0.3">
      <c r="A10" s="4" t="s">
        <v>24</v>
      </c>
      <c r="B10" s="6">
        <v>91440</v>
      </c>
      <c r="C10" s="6">
        <v>142912</v>
      </c>
      <c r="D10" s="6">
        <v>63514</v>
      </c>
      <c r="E10" s="6">
        <v>58357</v>
      </c>
      <c r="F10" s="6">
        <v>93660</v>
      </c>
    </row>
    <row r="11" spans="1:6" x14ac:dyDescent="0.3">
      <c r="A11" s="5" t="s">
        <v>14</v>
      </c>
      <c r="B11" s="6">
        <v>-219661</v>
      </c>
      <c r="C11" s="6">
        <v>-163565</v>
      </c>
      <c r="D11" s="6">
        <v>-157151</v>
      </c>
      <c r="E11" s="6">
        <v>-152838</v>
      </c>
      <c r="F11" s="6">
        <v>-155901</v>
      </c>
    </row>
    <row r="12" spans="1:6" x14ac:dyDescent="0.3">
      <c r="A12" s="5" t="s">
        <v>20</v>
      </c>
      <c r="B12" s="6">
        <v>554092</v>
      </c>
      <c r="C12" s="6">
        <v>554576</v>
      </c>
      <c r="D12" s="6">
        <v>556853</v>
      </c>
      <c r="E12" s="6">
        <v>558881</v>
      </c>
      <c r="F12" s="6">
        <v>561006</v>
      </c>
    </row>
    <row r="13" spans="1:6" x14ac:dyDescent="0.3">
      <c r="A13" s="5" t="s">
        <v>12</v>
      </c>
      <c r="B13" s="6">
        <v>-297000</v>
      </c>
      <c r="C13" s="6">
        <v>-308000</v>
      </c>
      <c r="D13" s="6">
        <v>-320000</v>
      </c>
      <c r="E13" s="6">
        <v>-320000</v>
      </c>
      <c r="F13" s="6">
        <v>-320000</v>
      </c>
    </row>
    <row r="14" spans="1:6" x14ac:dyDescent="0.3">
      <c r="A14" s="5" t="s">
        <v>10</v>
      </c>
      <c r="B14" s="6">
        <v>-5857000</v>
      </c>
      <c r="C14" s="6">
        <v>-6118000</v>
      </c>
      <c r="D14" s="6">
        <v>-6143000</v>
      </c>
      <c r="E14" s="6">
        <v>-6160000</v>
      </c>
      <c r="F14" s="6">
        <v>-6177000</v>
      </c>
    </row>
    <row r="15" spans="1:6" x14ac:dyDescent="0.3">
      <c r="A15" s="5" t="s">
        <v>8</v>
      </c>
      <c r="B15" s="6">
        <v>-2751297</v>
      </c>
      <c r="C15" s="6">
        <v>-2809569</v>
      </c>
      <c r="D15" s="6">
        <v>-2840962</v>
      </c>
      <c r="E15" s="6">
        <v>-2842457</v>
      </c>
      <c r="F15" s="6">
        <v>-2849392</v>
      </c>
    </row>
    <row r="16" spans="1:6" x14ac:dyDescent="0.3">
      <c r="A16" s="5" t="s">
        <v>18</v>
      </c>
      <c r="B16" s="6">
        <v>8662306</v>
      </c>
      <c r="C16" s="6">
        <v>8987470</v>
      </c>
      <c r="D16" s="6">
        <v>8967774</v>
      </c>
      <c r="E16" s="6">
        <v>8974771</v>
      </c>
      <c r="F16" s="6">
        <v>9034947</v>
      </c>
    </row>
    <row r="17" spans="1:6" x14ac:dyDescent="0.3">
      <c r="A17" s="4" t="s">
        <v>40</v>
      </c>
      <c r="B17" s="6">
        <v>-554092</v>
      </c>
      <c r="C17" s="6">
        <v>-554576</v>
      </c>
      <c r="D17" s="6">
        <v>-556853</v>
      </c>
      <c r="E17" s="6">
        <v>-558881</v>
      </c>
      <c r="F17" s="6">
        <v>-561006</v>
      </c>
    </row>
    <row r="18" spans="1:6" x14ac:dyDescent="0.3">
      <c r="A18" s="5" t="s">
        <v>40</v>
      </c>
      <c r="B18" s="6">
        <v>-554092</v>
      </c>
      <c r="C18" s="6">
        <v>-554576</v>
      </c>
      <c r="D18" s="6">
        <v>-556853</v>
      </c>
      <c r="E18" s="6">
        <v>-558881</v>
      </c>
      <c r="F18" s="6">
        <v>-561006</v>
      </c>
    </row>
    <row r="19" spans="1:6" x14ac:dyDescent="0.3">
      <c r="A19" s="4" t="s">
        <v>38</v>
      </c>
      <c r="B19" s="6">
        <v>232224</v>
      </c>
      <c r="C19" s="6">
        <v>215833</v>
      </c>
      <c r="D19" s="6">
        <v>231130</v>
      </c>
      <c r="E19" s="6">
        <v>278513</v>
      </c>
      <c r="F19" s="6">
        <v>311355</v>
      </c>
    </row>
    <row r="20" spans="1:6" x14ac:dyDescent="0.3">
      <c r="A20" s="5" t="s">
        <v>35</v>
      </c>
      <c r="B20" s="6">
        <v>386927</v>
      </c>
      <c r="C20" s="6">
        <v>390284</v>
      </c>
      <c r="D20" s="6">
        <v>391485</v>
      </c>
      <c r="E20" s="6">
        <v>421706</v>
      </c>
      <c r="F20" s="6">
        <v>438349</v>
      </c>
    </row>
    <row r="21" spans="1:6" x14ac:dyDescent="0.3">
      <c r="A21" s="5" t="s">
        <v>26</v>
      </c>
      <c r="B21" s="6">
        <v>-105213</v>
      </c>
      <c r="C21" s="6">
        <v>-157753</v>
      </c>
      <c r="D21" s="6">
        <v>-193156</v>
      </c>
      <c r="E21" s="6">
        <v>-208924</v>
      </c>
      <c r="F21" s="6">
        <v>-216855</v>
      </c>
    </row>
    <row r="22" spans="1:6" x14ac:dyDescent="0.3">
      <c r="A22" s="5" t="s">
        <v>33</v>
      </c>
      <c r="B22" s="6">
        <v>247910</v>
      </c>
      <c r="C22" s="6">
        <v>282702</v>
      </c>
      <c r="D22" s="6">
        <v>338901</v>
      </c>
      <c r="E22" s="6">
        <v>377531</v>
      </c>
      <c r="F22" s="6">
        <v>410061</v>
      </c>
    </row>
    <row r="23" spans="1:6" x14ac:dyDescent="0.3">
      <c r="A23" s="5" t="s">
        <v>28</v>
      </c>
      <c r="B23" s="6">
        <v>-297400</v>
      </c>
      <c r="C23" s="6">
        <v>-299400</v>
      </c>
      <c r="D23" s="6">
        <v>-306100</v>
      </c>
      <c r="E23" s="6">
        <v>-311800</v>
      </c>
      <c r="F23" s="6">
        <v>-320200</v>
      </c>
    </row>
    <row r="24" spans="1:6" x14ac:dyDescent="0.3">
      <c r="A24" s="3" t="s">
        <v>70</v>
      </c>
      <c r="B24" s="6">
        <v>0</v>
      </c>
      <c r="C24" s="6">
        <v>0</v>
      </c>
      <c r="D24" s="6">
        <v>0</v>
      </c>
      <c r="E24" s="6">
        <v>0</v>
      </c>
      <c r="F24" s="6">
        <v>0</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2"/>
  <sheetViews>
    <sheetView workbookViewId="0">
      <selection activeCell="C27" sqref="C27"/>
    </sheetView>
  </sheetViews>
  <sheetFormatPr baseColWidth="10" defaultColWidth="8.6640625" defaultRowHeight="14.4" x14ac:dyDescent="0.3"/>
  <cols>
    <col min="1" max="1" width="16.33203125" customWidth="1"/>
    <col min="2" max="2" width="15.33203125" customWidth="1"/>
    <col min="3" max="3" width="13.109375" customWidth="1"/>
    <col min="4" max="4" width="15.109375" customWidth="1"/>
    <col min="5" max="5" width="18.6640625" customWidth="1"/>
    <col min="6" max="6" width="20.88671875" bestFit="1" customWidth="1"/>
    <col min="7" max="10" width="10.44140625" bestFit="1" customWidth="1"/>
  </cols>
  <sheetData>
    <row r="1" spans="1:10" x14ac:dyDescent="0.3">
      <c r="A1" t="s">
        <v>71</v>
      </c>
    </row>
    <row r="3" spans="1:10" x14ac:dyDescent="0.3">
      <c r="A3" t="s">
        <v>72</v>
      </c>
      <c r="B3" t="s">
        <v>73</v>
      </c>
      <c r="C3" t="s">
        <v>74</v>
      </c>
      <c r="D3" t="s">
        <v>75</v>
      </c>
      <c r="E3" t="s">
        <v>76</v>
      </c>
      <c r="F3" t="s">
        <v>77</v>
      </c>
      <c r="G3" t="s">
        <v>78</v>
      </c>
      <c r="H3" t="s">
        <v>79</v>
      </c>
      <c r="I3" t="s">
        <v>80</v>
      </c>
      <c r="J3" t="s">
        <v>81</v>
      </c>
    </row>
    <row r="4" spans="1:10" hidden="1" x14ac:dyDescent="0.3">
      <c r="A4" t="s">
        <v>42</v>
      </c>
      <c r="B4" t="s">
        <v>24</v>
      </c>
      <c r="C4" t="s">
        <v>10</v>
      </c>
      <c r="D4" t="s">
        <v>82</v>
      </c>
      <c r="E4" t="s">
        <v>83</v>
      </c>
      <c r="F4" s="1">
        <v>-5857000</v>
      </c>
      <c r="G4" s="1">
        <v>-6118000</v>
      </c>
      <c r="H4" s="1">
        <v>-6143000</v>
      </c>
      <c r="I4" s="1">
        <v>-6160000</v>
      </c>
      <c r="J4" s="1">
        <v>-6177000</v>
      </c>
    </row>
    <row r="5" spans="1:10" hidden="1" x14ac:dyDescent="0.3">
      <c r="A5" t="s">
        <v>42</v>
      </c>
      <c r="B5" t="s">
        <v>24</v>
      </c>
      <c r="C5" t="s">
        <v>8</v>
      </c>
      <c r="D5" t="s">
        <v>84</v>
      </c>
      <c r="E5" t="s">
        <v>85</v>
      </c>
      <c r="F5" s="1">
        <v>-3417997</v>
      </c>
      <c r="G5" s="1">
        <v>-3520454</v>
      </c>
      <c r="H5" s="1">
        <v>-3554712</v>
      </c>
      <c r="I5" s="1">
        <v>-3558257</v>
      </c>
      <c r="J5" s="1">
        <v>-3567192</v>
      </c>
    </row>
    <row r="6" spans="1:10" x14ac:dyDescent="0.3">
      <c r="A6" t="s">
        <v>42</v>
      </c>
      <c r="B6" t="s">
        <v>40</v>
      </c>
      <c r="C6" t="s">
        <v>40</v>
      </c>
      <c r="D6" t="s">
        <v>86</v>
      </c>
      <c r="E6" t="s">
        <v>87</v>
      </c>
      <c r="F6" s="1">
        <v>-554092</v>
      </c>
      <c r="G6" s="1">
        <v>-554576</v>
      </c>
      <c r="H6" s="1">
        <v>-556853</v>
      </c>
      <c r="I6" s="1">
        <v>-558881</v>
      </c>
      <c r="J6" s="1">
        <v>-561006</v>
      </c>
    </row>
    <row r="7" spans="1:10" hidden="1" x14ac:dyDescent="0.3">
      <c r="A7" t="s">
        <v>42</v>
      </c>
      <c r="B7" t="s">
        <v>24</v>
      </c>
      <c r="C7" t="s">
        <v>18</v>
      </c>
      <c r="D7" t="s">
        <v>88</v>
      </c>
      <c r="E7" t="s">
        <v>89</v>
      </c>
      <c r="F7" s="1">
        <v>-459785</v>
      </c>
      <c r="G7" s="1">
        <v>-418272</v>
      </c>
      <c r="H7" s="1">
        <v>-411872</v>
      </c>
      <c r="I7" s="1">
        <v>-411872</v>
      </c>
      <c r="J7" s="1">
        <v>-411872</v>
      </c>
    </row>
    <row r="8" spans="1:10" hidden="1" x14ac:dyDescent="0.3">
      <c r="A8" t="s">
        <v>42</v>
      </c>
      <c r="B8" t="s">
        <v>24</v>
      </c>
      <c r="C8" t="s">
        <v>18</v>
      </c>
      <c r="D8" t="s">
        <v>90</v>
      </c>
      <c r="E8" t="s">
        <v>91</v>
      </c>
      <c r="F8" s="1">
        <v>-405130</v>
      </c>
      <c r="G8" s="1">
        <v>-439794</v>
      </c>
      <c r="H8" s="1">
        <v>-464785</v>
      </c>
      <c r="I8" s="1">
        <v>-484973</v>
      </c>
      <c r="J8" s="1">
        <v>-513505</v>
      </c>
    </row>
    <row r="9" spans="1:10" hidden="1" x14ac:dyDescent="0.3">
      <c r="A9" t="s">
        <v>42</v>
      </c>
      <c r="B9" t="s">
        <v>38</v>
      </c>
      <c r="C9" t="s">
        <v>28</v>
      </c>
      <c r="D9" t="s">
        <v>92</v>
      </c>
      <c r="E9" t="s">
        <v>93</v>
      </c>
      <c r="F9" s="1">
        <v>-297400</v>
      </c>
      <c r="G9" s="1">
        <v>-299400</v>
      </c>
      <c r="H9" s="1">
        <v>-306100</v>
      </c>
      <c r="I9" s="1">
        <v>-311800</v>
      </c>
      <c r="J9" s="1">
        <v>-320200</v>
      </c>
    </row>
    <row r="10" spans="1:10" hidden="1" x14ac:dyDescent="0.3">
      <c r="A10" t="s">
        <v>42</v>
      </c>
      <c r="B10" t="s">
        <v>24</v>
      </c>
      <c r="C10" t="s">
        <v>18</v>
      </c>
      <c r="D10" t="s">
        <v>94</v>
      </c>
      <c r="E10" t="s">
        <v>95</v>
      </c>
      <c r="F10" s="1">
        <v>-273380</v>
      </c>
      <c r="G10" s="1">
        <v>-275080</v>
      </c>
      <c r="H10" s="1">
        <v>-276050</v>
      </c>
      <c r="I10" s="1">
        <v>-277050</v>
      </c>
      <c r="J10" s="1">
        <v>-277050</v>
      </c>
    </row>
    <row r="11" spans="1:10" hidden="1" x14ac:dyDescent="0.3">
      <c r="A11" t="s">
        <v>42</v>
      </c>
      <c r="B11" t="s">
        <v>24</v>
      </c>
      <c r="C11" t="s">
        <v>18</v>
      </c>
      <c r="D11" t="s">
        <v>96</v>
      </c>
      <c r="E11" t="s">
        <v>97</v>
      </c>
      <c r="F11" s="1">
        <v>-269043</v>
      </c>
      <c r="G11" s="1">
        <v>-269043</v>
      </c>
      <c r="H11" s="1">
        <v>-269043</v>
      </c>
      <c r="I11" s="1">
        <v>-269043</v>
      </c>
      <c r="J11" s="1">
        <v>-269043</v>
      </c>
    </row>
    <row r="12" spans="1:10" hidden="1" x14ac:dyDescent="0.3">
      <c r="A12" t="s">
        <v>42</v>
      </c>
      <c r="B12" t="s">
        <v>24</v>
      </c>
      <c r="C12" t="s">
        <v>12</v>
      </c>
      <c r="D12" t="s">
        <v>98</v>
      </c>
      <c r="E12" t="s">
        <v>99</v>
      </c>
      <c r="F12" s="1">
        <v>-207000</v>
      </c>
      <c r="G12" s="1">
        <v>-207000</v>
      </c>
      <c r="H12" s="1">
        <v>-207000</v>
      </c>
      <c r="I12" s="1">
        <v>-207000</v>
      </c>
      <c r="J12" s="1">
        <v>-207000</v>
      </c>
    </row>
    <row r="13" spans="1:10" hidden="1" x14ac:dyDescent="0.3">
      <c r="A13" t="s">
        <v>42</v>
      </c>
      <c r="B13" t="s">
        <v>24</v>
      </c>
      <c r="C13" t="s">
        <v>14</v>
      </c>
      <c r="D13" t="s">
        <v>100</v>
      </c>
      <c r="E13" t="s">
        <v>101</v>
      </c>
      <c r="F13" s="1">
        <v>-203861</v>
      </c>
      <c r="G13" s="1">
        <v>-144665</v>
      </c>
      <c r="H13" s="1">
        <v>-136451</v>
      </c>
      <c r="I13" s="1">
        <v>-131938</v>
      </c>
      <c r="J13" s="1">
        <v>-135501</v>
      </c>
    </row>
    <row r="14" spans="1:10" hidden="1" x14ac:dyDescent="0.3">
      <c r="A14" t="s">
        <v>42</v>
      </c>
      <c r="B14" t="s">
        <v>24</v>
      </c>
      <c r="C14" t="s">
        <v>18</v>
      </c>
      <c r="D14" t="s">
        <v>90</v>
      </c>
      <c r="E14" t="s">
        <v>102</v>
      </c>
      <c r="F14" s="1">
        <v>-197882</v>
      </c>
      <c r="G14" s="1">
        <v>-198815</v>
      </c>
      <c r="H14" s="1">
        <v>-206138</v>
      </c>
      <c r="I14" s="1">
        <v>-211519</v>
      </c>
      <c r="J14" s="1">
        <v>-217345</v>
      </c>
    </row>
    <row r="15" spans="1:10" hidden="1" x14ac:dyDescent="0.3">
      <c r="A15" t="s">
        <v>42</v>
      </c>
      <c r="B15" t="s">
        <v>24</v>
      </c>
      <c r="C15" t="s">
        <v>18</v>
      </c>
      <c r="D15" t="s">
        <v>103</v>
      </c>
      <c r="E15" t="s">
        <v>104</v>
      </c>
      <c r="F15" s="1">
        <v>-196362</v>
      </c>
      <c r="G15" s="1">
        <v>-196362</v>
      </c>
      <c r="H15" s="1">
        <v>-196362</v>
      </c>
      <c r="I15" s="1">
        <v>-196362</v>
      </c>
      <c r="J15" s="1">
        <v>-196362</v>
      </c>
    </row>
    <row r="16" spans="1:10" hidden="1" x14ac:dyDescent="0.3">
      <c r="A16" t="s">
        <v>42</v>
      </c>
      <c r="B16" t="s">
        <v>24</v>
      </c>
      <c r="C16" t="s">
        <v>18</v>
      </c>
      <c r="D16" t="s">
        <v>105</v>
      </c>
      <c r="E16" t="s">
        <v>106</v>
      </c>
      <c r="F16" s="1">
        <v>-179088</v>
      </c>
      <c r="G16" s="1">
        <v>-182588</v>
      </c>
      <c r="H16" s="1">
        <v>-182588</v>
      </c>
      <c r="I16" s="1">
        <v>-182588</v>
      </c>
      <c r="J16" s="1">
        <v>-182588</v>
      </c>
    </row>
    <row r="17" spans="1:10" hidden="1" x14ac:dyDescent="0.3">
      <c r="A17" t="s">
        <v>42</v>
      </c>
      <c r="B17" t="s">
        <v>24</v>
      </c>
      <c r="C17" t="s">
        <v>18</v>
      </c>
      <c r="D17" t="s">
        <v>96</v>
      </c>
      <c r="E17" t="s">
        <v>107</v>
      </c>
      <c r="F17" s="1">
        <v>-170888</v>
      </c>
      <c r="G17" s="1">
        <v>-170888</v>
      </c>
      <c r="H17" s="1">
        <v>-170888</v>
      </c>
      <c r="I17" s="1">
        <v>-170888</v>
      </c>
      <c r="J17" s="1">
        <v>-170888</v>
      </c>
    </row>
    <row r="18" spans="1:10" hidden="1" x14ac:dyDescent="0.3">
      <c r="A18" t="s">
        <v>42</v>
      </c>
      <c r="B18" t="s">
        <v>24</v>
      </c>
      <c r="C18" t="s">
        <v>18</v>
      </c>
      <c r="D18" t="s">
        <v>103</v>
      </c>
      <c r="E18" t="s">
        <v>108</v>
      </c>
      <c r="F18" s="1">
        <v>-142080</v>
      </c>
      <c r="G18" s="1">
        <v>-145680</v>
      </c>
      <c r="H18" s="1">
        <v>-145680</v>
      </c>
      <c r="I18" s="1">
        <v>-145680</v>
      </c>
      <c r="J18" s="1">
        <v>-145680</v>
      </c>
    </row>
    <row r="19" spans="1:10" hidden="1" x14ac:dyDescent="0.3">
      <c r="A19" t="s">
        <v>42</v>
      </c>
      <c r="B19" t="s">
        <v>24</v>
      </c>
      <c r="C19" t="s">
        <v>18</v>
      </c>
      <c r="D19" t="s">
        <v>109</v>
      </c>
      <c r="E19" t="s">
        <v>110</v>
      </c>
      <c r="F19" s="1">
        <v>-136642</v>
      </c>
      <c r="G19" s="1">
        <v>-136685</v>
      </c>
      <c r="H19" s="1">
        <v>-136685</v>
      </c>
      <c r="I19" s="1">
        <v>-136685</v>
      </c>
      <c r="J19" s="1">
        <v>-136667</v>
      </c>
    </row>
    <row r="20" spans="1:10" hidden="1" x14ac:dyDescent="0.3">
      <c r="A20" t="s">
        <v>42</v>
      </c>
      <c r="B20" t="s">
        <v>24</v>
      </c>
      <c r="C20" t="s">
        <v>18</v>
      </c>
      <c r="D20" t="s">
        <v>103</v>
      </c>
      <c r="E20" t="s">
        <v>111</v>
      </c>
      <c r="F20" s="1">
        <v>-113290</v>
      </c>
      <c r="G20" s="1">
        <v>-118460</v>
      </c>
      <c r="H20" s="1">
        <v>-119390</v>
      </c>
      <c r="I20" s="1">
        <v>-119390</v>
      </c>
      <c r="J20" s="1">
        <v>-119390</v>
      </c>
    </row>
    <row r="21" spans="1:10" hidden="1" x14ac:dyDescent="0.3">
      <c r="A21" t="s">
        <v>42</v>
      </c>
      <c r="B21" t="s">
        <v>24</v>
      </c>
      <c r="C21" t="s">
        <v>18</v>
      </c>
      <c r="D21" t="s">
        <v>112</v>
      </c>
      <c r="E21" t="s">
        <v>113</v>
      </c>
      <c r="F21" s="1">
        <v>-109586</v>
      </c>
      <c r="G21" s="1">
        <v>-106986</v>
      </c>
      <c r="H21" s="1">
        <v>-106986</v>
      </c>
      <c r="I21" s="1">
        <v>-106986</v>
      </c>
      <c r="J21" s="1">
        <v>-106986</v>
      </c>
    </row>
    <row r="22" spans="1:10" x14ac:dyDescent="0.3">
      <c r="A22" t="s">
        <v>42</v>
      </c>
      <c r="B22" t="s">
        <v>24</v>
      </c>
      <c r="C22" t="s">
        <v>20</v>
      </c>
      <c r="D22" t="s">
        <v>114</v>
      </c>
      <c r="E22" t="s">
        <v>115</v>
      </c>
      <c r="F22" s="1">
        <v>-104758</v>
      </c>
      <c r="G22" s="1">
        <v>-144165</v>
      </c>
      <c r="H22" s="1">
        <v>-147123</v>
      </c>
      <c r="I22" s="1">
        <v>-149682</v>
      </c>
      <c r="J22" s="1">
        <v>-152153</v>
      </c>
    </row>
    <row r="23" spans="1:10" hidden="1" x14ac:dyDescent="0.3">
      <c r="A23" t="s">
        <v>42</v>
      </c>
      <c r="B23" t="s">
        <v>24</v>
      </c>
      <c r="C23" t="s">
        <v>12</v>
      </c>
      <c r="D23" t="s">
        <v>116</v>
      </c>
      <c r="E23" t="s">
        <v>117</v>
      </c>
      <c r="F23" s="1">
        <v>-90000</v>
      </c>
      <c r="G23" s="1">
        <v>-101000</v>
      </c>
      <c r="H23" s="1">
        <v>-113000</v>
      </c>
      <c r="I23" s="1">
        <v>-113000</v>
      </c>
      <c r="J23" s="1">
        <v>-113000</v>
      </c>
    </row>
    <row r="24" spans="1:10" hidden="1" x14ac:dyDescent="0.3">
      <c r="A24" t="s">
        <v>42</v>
      </c>
      <c r="B24" t="s">
        <v>24</v>
      </c>
      <c r="C24" t="s">
        <v>18</v>
      </c>
      <c r="D24" t="s">
        <v>118</v>
      </c>
      <c r="E24" t="s">
        <v>119</v>
      </c>
      <c r="F24" s="1">
        <v>-60482</v>
      </c>
      <c r="G24" s="1">
        <v>-66575</v>
      </c>
      <c r="H24" s="1">
        <v>-67785</v>
      </c>
      <c r="I24" s="1">
        <v>-69975</v>
      </c>
      <c r="J24" s="1">
        <v>-72575</v>
      </c>
    </row>
    <row r="25" spans="1:10" hidden="1" x14ac:dyDescent="0.3">
      <c r="A25" t="s">
        <v>42</v>
      </c>
      <c r="B25" t="s">
        <v>38</v>
      </c>
      <c r="C25" t="s">
        <v>26</v>
      </c>
      <c r="D25" t="s">
        <v>120</v>
      </c>
      <c r="E25" t="s">
        <v>121</v>
      </c>
      <c r="F25" s="1">
        <v>-54728</v>
      </c>
      <c r="G25" s="1">
        <v>-75733</v>
      </c>
      <c r="H25" s="1">
        <v>-96016</v>
      </c>
      <c r="I25" s="1">
        <v>-104574</v>
      </c>
      <c r="J25" s="1">
        <v>-109655</v>
      </c>
    </row>
    <row r="26" spans="1:10" hidden="1" x14ac:dyDescent="0.3">
      <c r="A26" t="s">
        <v>42</v>
      </c>
      <c r="B26" t="s">
        <v>24</v>
      </c>
      <c r="C26" t="s">
        <v>18</v>
      </c>
      <c r="D26" t="s">
        <v>122</v>
      </c>
      <c r="E26" t="s">
        <v>123</v>
      </c>
      <c r="F26" s="1">
        <v>-45222</v>
      </c>
      <c r="G26" s="1">
        <v>-45222</v>
      </c>
      <c r="H26" s="1">
        <v>-45222</v>
      </c>
      <c r="I26" s="1">
        <v>-45222</v>
      </c>
      <c r="J26" s="1">
        <v>-45222</v>
      </c>
    </row>
    <row r="27" spans="1:10" hidden="1" x14ac:dyDescent="0.3">
      <c r="A27" t="s">
        <v>42</v>
      </c>
      <c r="B27" t="s">
        <v>24</v>
      </c>
      <c r="C27" t="s">
        <v>18</v>
      </c>
      <c r="D27" t="s">
        <v>124</v>
      </c>
      <c r="E27" t="s">
        <v>125</v>
      </c>
      <c r="F27" s="1">
        <v>-36838</v>
      </c>
      <c r="G27" s="1">
        <v>-23338</v>
      </c>
      <c r="H27" s="1">
        <v>-17338</v>
      </c>
      <c r="I27" s="1">
        <v>-20338</v>
      </c>
      <c r="J27" s="1">
        <v>-20338</v>
      </c>
    </row>
    <row r="28" spans="1:10" hidden="1" x14ac:dyDescent="0.3">
      <c r="A28" t="s">
        <v>42</v>
      </c>
      <c r="B28" t="s">
        <v>24</v>
      </c>
      <c r="C28" t="s">
        <v>18</v>
      </c>
      <c r="D28" t="s">
        <v>105</v>
      </c>
      <c r="E28" t="s">
        <v>126</v>
      </c>
      <c r="F28" s="1">
        <v>-34095</v>
      </c>
      <c r="G28" s="1">
        <v>-34095</v>
      </c>
      <c r="H28" s="1">
        <v>-40095</v>
      </c>
      <c r="I28" s="1">
        <v>-40095</v>
      </c>
      <c r="J28" s="1">
        <v>-40095</v>
      </c>
    </row>
    <row r="29" spans="1:10" hidden="1" x14ac:dyDescent="0.3">
      <c r="A29" t="s">
        <v>42</v>
      </c>
      <c r="B29" t="s">
        <v>24</v>
      </c>
      <c r="C29" t="s">
        <v>18</v>
      </c>
      <c r="D29" t="s">
        <v>94</v>
      </c>
      <c r="E29" t="s">
        <v>127</v>
      </c>
      <c r="F29" s="1">
        <v>-32029</v>
      </c>
      <c r="G29" s="1">
        <v>-32529</v>
      </c>
      <c r="H29" s="1">
        <v>-32029</v>
      </c>
      <c r="I29" s="1">
        <v>-32529</v>
      </c>
      <c r="J29" s="1">
        <v>-32029</v>
      </c>
    </row>
    <row r="30" spans="1:10" hidden="1" x14ac:dyDescent="0.3">
      <c r="A30" t="s">
        <v>42</v>
      </c>
      <c r="B30" t="s">
        <v>24</v>
      </c>
      <c r="C30" t="s">
        <v>18</v>
      </c>
      <c r="D30" t="s">
        <v>128</v>
      </c>
      <c r="E30" t="s">
        <v>129</v>
      </c>
      <c r="F30" s="1">
        <v>-25760</v>
      </c>
      <c r="G30" s="1">
        <v>0</v>
      </c>
      <c r="H30" s="1">
        <v>0</v>
      </c>
      <c r="I30" s="1">
        <v>0</v>
      </c>
      <c r="J30" s="1">
        <v>0</v>
      </c>
    </row>
    <row r="31" spans="1:10" hidden="1" x14ac:dyDescent="0.3">
      <c r="A31" t="s">
        <v>42</v>
      </c>
      <c r="B31" t="s">
        <v>24</v>
      </c>
      <c r="C31" t="s">
        <v>18</v>
      </c>
      <c r="D31" t="s">
        <v>112</v>
      </c>
      <c r="E31" t="s">
        <v>130</v>
      </c>
      <c r="F31" s="1">
        <v>-24387</v>
      </c>
      <c r="G31" s="1">
        <v>-21387</v>
      </c>
      <c r="H31" s="1">
        <v>-21387</v>
      </c>
      <c r="I31" s="1">
        <v>-21387</v>
      </c>
      <c r="J31" s="1">
        <v>-21387</v>
      </c>
    </row>
    <row r="32" spans="1:10" hidden="1" x14ac:dyDescent="0.3">
      <c r="A32" t="s">
        <v>69</v>
      </c>
      <c r="B32" t="s">
        <v>54</v>
      </c>
      <c r="C32" t="s">
        <v>49</v>
      </c>
      <c r="D32" t="s">
        <v>131</v>
      </c>
      <c r="E32" t="s">
        <v>132</v>
      </c>
      <c r="F32" s="1">
        <v>-24350</v>
      </c>
      <c r="G32" s="1">
        <v>-17000</v>
      </c>
      <c r="H32" s="1">
        <v>-12300</v>
      </c>
      <c r="I32" s="1">
        <v>-3053</v>
      </c>
      <c r="J32" s="1">
        <v>0</v>
      </c>
    </row>
    <row r="33" spans="1:10" hidden="1" x14ac:dyDescent="0.3">
      <c r="A33" t="s">
        <v>42</v>
      </c>
      <c r="B33" t="s">
        <v>38</v>
      </c>
      <c r="C33" t="s">
        <v>26</v>
      </c>
      <c r="D33" t="s">
        <v>120</v>
      </c>
      <c r="E33" t="s">
        <v>133</v>
      </c>
      <c r="F33" s="1">
        <v>-20075</v>
      </c>
      <c r="G33" s="1">
        <v>-29250</v>
      </c>
      <c r="H33" s="1">
        <v>-37500</v>
      </c>
      <c r="I33" s="1">
        <v>-38500</v>
      </c>
      <c r="J33" s="1">
        <v>-36400</v>
      </c>
    </row>
    <row r="34" spans="1:10" hidden="1" x14ac:dyDescent="0.3">
      <c r="A34" t="s">
        <v>42</v>
      </c>
      <c r="B34" t="s">
        <v>24</v>
      </c>
      <c r="C34" t="s">
        <v>18</v>
      </c>
      <c r="D34" t="s">
        <v>134</v>
      </c>
      <c r="E34" t="s">
        <v>135</v>
      </c>
      <c r="F34" s="1">
        <v>-17045</v>
      </c>
      <c r="G34" s="1">
        <v>-17045</v>
      </c>
      <c r="H34" s="1">
        <v>-17045</v>
      </c>
      <c r="I34" s="1">
        <v>-17045</v>
      </c>
      <c r="J34" s="1">
        <v>-17045</v>
      </c>
    </row>
    <row r="35" spans="1:10" hidden="1" x14ac:dyDescent="0.3">
      <c r="A35" t="s">
        <v>42</v>
      </c>
      <c r="B35" t="s">
        <v>38</v>
      </c>
      <c r="C35" t="s">
        <v>26</v>
      </c>
      <c r="D35" t="s">
        <v>120</v>
      </c>
      <c r="E35" t="s">
        <v>136</v>
      </c>
      <c r="F35" s="1">
        <v>-16000</v>
      </c>
      <c r="G35" s="1">
        <v>-16000</v>
      </c>
      <c r="H35" s="1">
        <v>-16000</v>
      </c>
      <c r="I35" s="1">
        <v>-16000</v>
      </c>
      <c r="J35" s="1">
        <v>-16000</v>
      </c>
    </row>
    <row r="36" spans="1:10" hidden="1" x14ac:dyDescent="0.3">
      <c r="A36" t="s">
        <v>42</v>
      </c>
      <c r="B36" t="s">
        <v>24</v>
      </c>
      <c r="C36" t="s">
        <v>14</v>
      </c>
      <c r="D36" t="s">
        <v>100</v>
      </c>
      <c r="E36" t="s">
        <v>137</v>
      </c>
      <c r="F36" s="1">
        <v>-15800</v>
      </c>
      <c r="G36" s="1">
        <v>-18900</v>
      </c>
      <c r="H36" s="1">
        <v>-20700</v>
      </c>
      <c r="I36" s="1">
        <v>-20900</v>
      </c>
      <c r="J36" s="1">
        <v>-20400</v>
      </c>
    </row>
    <row r="37" spans="1:10" hidden="1" x14ac:dyDescent="0.3">
      <c r="A37" t="s">
        <v>42</v>
      </c>
      <c r="B37" t="s">
        <v>24</v>
      </c>
      <c r="C37" t="s">
        <v>18</v>
      </c>
      <c r="D37" t="s">
        <v>138</v>
      </c>
      <c r="E37" t="s">
        <v>139</v>
      </c>
      <c r="F37" s="1">
        <v>-15080</v>
      </c>
      <c r="G37" s="1">
        <v>-23080</v>
      </c>
      <c r="H37" s="1">
        <v>-20080</v>
      </c>
      <c r="I37" s="1">
        <v>-20080</v>
      </c>
      <c r="J37" s="1">
        <v>-20080</v>
      </c>
    </row>
    <row r="38" spans="1:10" hidden="1" x14ac:dyDescent="0.3">
      <c r="A38" t="s">
        <v>42</v>
      </c>
      <c r="B38" t="s">
        <v>24</v>
      </c>
      <c r="C38" t="s">
        <v>18</v>
      </c>
      <c r="D38" t="s">
        <v>105</v>
      </c>
      <c r="E38" t="s">
        <v>140</v>
      </c>
      <c r="F38" s="1">
        <v>-13826</v>
      </c>
      <c r="G38" s="1">
        <v>-13626</v>
      </c>
      <c r="H38" s="1">
        <v>-13626</v>
      </c>
      <c r="I38" s="1">
        <v>-13626</v>
      </c>
      <c r="J38" s="1">
        <v>-13626</v>
      </c>
    </row>
    <row r="39" spans="1:10" hidden="1" x14ac:dyDescent="0.3">
      <c r="A39" t="s">
        <v>42</v>
      </c>
      <c r="B39" t="s">
        <v>24</v>
      </c>
      <c r="C39" t="s">
        <v>18</v>
      </c>
      <c r="D39" t="s">
        <v>141</v>
      </c>
      <c r="E39" t="s">
        <v>142</v>
      </c>
      <c r="F39" s="1">
        <v>-13283</v>
      </c>
      <c r="G39" s="1">
        <v>-11068</v>
      </c>
      <c r="H39" s="1">
        <v>-11068</v>
      </c>
      <c r="I39" s="1">
        <v>-11068</v>
      </c>
      <c r="J39" s="1">
        <v>-11068</v>
      </c>
    </row>
    <row r="40" spans="1:10" hidden="1" x14ac:dyDescent="0.3">
      <c r="A40" t="s">
        <v>42</v>
      </c>
      <c r="B40" t="s">
        <v>24</v>
      </c>
      <c r="C40" t="s">
        <v>18</v>
      </c>
      <c r="D40" t="s">
        <v>103</v>
      </c>
      <c r="E40" t="s">
        <v>143</v>
      </c>
      <c r="F40" s="1">
        <v>-13100</v>
      </c>
      <c r="G40" s="1">
        <v>-13100</v>
      </c>
      <c r="H40" s="1">
        <v>-13100</v>
      </c>
      <c r="I40" s="1">
        <v>-13100</v>
      </c>
      <c r="J40" s="1">
        <v>-13100</v>
      </c>
    </row>
    <row r="41" spans="1:10" hidden="1" x14ac:dyDescent="0.3">
      <c r="A41" t="s">
        <v>42</v>
      </c>
      <c r="B41" t="s">
        <v>24</v>
      </c>
      <c r="C41" t="s">
        <v>18</v>
      </c>
      <c r="D41" t="s">
        <v>144</v>
      </c>
      <c r="E41" t="s">
        <v>145</v>
      </c>
      <c r="F41" s="1">
        <v>-12938</v>
      </c>
      <c r="G41" s="1">
        <v>-12938</v>
      </c>
      <c r="H41" s="1">
        <v>-12938</v>
      </c>
      <c r="I41" s="1">
        <v>-12938</v>
      </c>
      <c r="J41" s="1">
        <v>-12938</v>
      </c>
    </row>
    <row r="42" spans="1:10" hidden="1" x14ac:dyDescent="0.3">
      <c r="A42" t="s">
        <v>42</v>
      </c>
      <c r="B42" t="s">
        <v>24</v>
      </c>
      <c r="C42" t="s">
        <v>18</v>
      </c>
      <c r="D42" t="s">
        <v>146</v>
      </c>
      <c r="E42" t="s">
        <v>147</v>
      </c>
      <c r="F42" s="1">
        <v>-11366</v>
      </c>
      <c r="G42" s="1">
        <v>-7866</v>
      </c>
      <c r="H42" s="1">
        <v>-7866</v>
      </c>
      <c r="I42" s="1">
        <v>-7866</v>
      </c>
      <c r="J42" s="1">
        <v>-7866</v>
      </c>
    </row>
    <row r="43" spans="1:10" hidden="1" x14ac:dyDescent="0.3">
      <c r="A43" t="s">
        <v>42</v>
      </c>
      <c r="B43" t="s">
        <v>24</v>
      </c>
      <c r="C43" t="s">
        <v>18</v>
      </c>
      <c r="D43" t="s">
        <v>134</v>
      </c>
      <c r="E43" t="s">
        <v>148</v>
      </c>
      <c r="F43" s="1">
        <v>-11121</v>
      </c>
      <c r="G43" s="1">
        <v>-10321</v>
      </c>
      <c r="H43" s="1">
        <v>-10321</v>
      </c>
      <c r="I43" s="1">
        <v>-10321</v>
      </c>
      <c r="J43" s="1">
        <v>-10621</v>
      </c>
    </row>
    <row r="44" spans="1:10" hidden="1" x14ac:dyDescent="0.3">
      <c r="A44" t="s">
        <v>42</v>
      </c>
      <c r="B44" t="s">
        <v>24</v>
      </c>
      <c r="C44" t="s">
        <v>18</v>
      </c>
      <c r="D44" t="s">
        <v>103</v>
      </c>
      <c r="E44" t="s">
        <v>149</v>
      </c>
      <c r="F44" s="1">
        <v>-11040</v>
      </c>
      <c r="G44" s="1">
        <v>-11040</v>
      </c>
      <c r="H44" s="1">
        <v>-11040</v>
      </c>
      <c r="I44" s="1">
        <v>-11040</v>
      </c>
      <c r="J44" s="1">
        <v>-11040</v>
      </c>
    </row>
    <row r="45" spans="1:10" hidden="1" x14ac:dyDescent="0.3">
      <c r="A45" t="s">
        <v>42</v>
      </c>
      <c r="B45" t="s">
        <v>24</v>
      </c>
      <c r="C45" t="s">
        <v>18</v>
      </c>
      <c r="D45" t="s">
        <v>150</v>
      </c>
      <c r="E45" t="s">
        <v>151</v>
      </c>
      <c r="F45" s="1">
        <v>-10370</v>
      </c>
      <c r="G45" s="1">
        <v>-10370</v>
      </c>
      <c r="H45" s="1">
        <v>-10370</v>
      </c>
      <c r="I45" s="1">
        <v>-10370</v>
      </c>
      <c r="J45" s="1">
        <v>-10370</v>
      </c>
    </row>
    <row r="46" spans="1:10" hidden="1" x14ac:dyDescent="0.3">
      <c r="A46" t="s">
        <v>42</v>
      </c>
      <c r="B46" t="s">
        <v>24</v>
      </c>
      <c r="C46" t="s">
        <v>18</v>
      </c>
      <c r="D46" t="s">
        <v>152</v>
      </c>
      <c r="E46" t="s">
        <v>153</v>
      </c>
      <c r="F46" s="1">
        <v>-10000</v>
      </c>
      <c r="G46" s="1">
        <v>-10350</v>
      </c>
      <c r="H46" s="1">
        <v>-10350</v>
      </c>
      <c r="I46" s="1">
        <v>-10350</v>
      </c>
      <c r="J46" s="1">
        <v>-10350</v>
      </c>
    </row>
    <row r="47" spans="1:10" hidden="1" x14ac:dyDescent="0.3">
      <c r="A47" t="s">
        <v>42</v>
      </c>
      <c r="B47" t="s">
        <v>24</v>
      </c>
      <c r="C47" t="s">
        <v>18</v>
      </c>
      <c r="D47" t="s">
        <v>88</v>
      </c>
      <c r="E47" t="s">
        <v>154</v>
      </c>
      <c r="F47" s="1">
        <v>-9858</v>
      </c>
      <c r="G47" s="1">
        <v>-9858</v>
      </c>
      <c r="H47" s="1">
        <v>-9858</v>
      </c>
      <c r="I47" s="1">
        <v>-9858</v>
      </c>
      <c r="J47" s="1">
        <v>-9858</v>
      </c>
    </row>
    <row r="48" spans="1:10" hidden="1" x14ac:dyDescent="0.3">
      <c r="A48" t="s">
        <v>42</v>
      </c>
      <c r="B48" t="s">
        <v>38</v>
      </c>
      <c r="C48" t="s">
        <v>26</v>
      </c>
      <c r="D48" t="s">
        <v>120</v>
      </c>
      <c r="E48" t="s">
        <v>155</v>
      </c>
      <c r="F48" s="1">
        <v>-9660</v>
      </c>
      <c r="G48" s="1">
        <v>-28520</v>
      </c>
      <c r="H48" s="1">
        <v>-30590</v>
      </c>
      <c r="I48" s="1">
        <v>-30900</v>
      </c>
      <c r="J48" s="1">
        <v>-31200</v>
      </c>
    </row>
    <row r="49" spans="1:10" hidden="1" x14ac:dyDescent="0.3">
      <c r="A49" t="s">
        <v>42</v>
      </c>
      <c r="B49" t="s">
        <v>24</v>
      </c>
      <c r="C49" t="s">
        <v>18</v>
      </c>
      <c r="D49" t="s">
        <v>105</v>
      </c>
      <c r="E49" t="s">
        <v>156</v>
      </c>
      <c r="F49" s="1">
        <v>-9180</v>
      </c>
      <c r="G49" s="1">
        <v>-9180</v>
      </c>
      <c r="H49" s="1">
        <v>-9180</v>
      </c>
      <c r="I49" s="1">
        <v>-9180</v>
      </c>
      <c r="J49" s="1">
        <v>-9180</v>
      </c>
    </row>
    <row r="50" spans="1:10" hidden="1" x14ac:dyDescent="0.3">
      <c r="A50" t="s">
        <v>42</v>
      </c>
      <c r="B50" t="s">
        <v>24</v>
      </c>
      <c r="C50" t="s">
        <v>18</v>
      </c>
      <c r="D50" t="s">
        <v>103</v>
      </c>
      <c r="E50" t="s">
        <v>157</v>
      </c>
      <c r="F50" s="1">
        <v>-8888</v>
      </c>
      <c r="G50" s="1">
        <v>-8888</v>
      </c>
      <c r="H50" s="1">
        <v>-8888</v>
      </c>
      <c r="I50" s="1">
        <v>-8888</v>
      </c>
      <c r="J50" s="1">
        <v>-8888</v>
      </c>
    </row>
    <row r="51" spans="1:10" hidden="1" x14ac:dyDescent="0.3">
      <c r="A51" t="s">
        <v>42</v>
      </c>
      <c r="B51" t="s">
        <v>24</v>
      </c>
      <c r="C51" t="s">
        <v>18</v>
      </c>
      <c r="D51" t="s">
        <v>103</v>
      </c>
      <c r="E51" t="s">
        <v>158</v>
      </c>
      <c r="F51" s="1">
        <v>-7905</v>
      </c>
      <c r="G51" s="1">
        <v>-7905</v>
      </c>
      <c r="H51" s="1">
        <v>-7905</v>
      </c>
      <c r="I51" s="1">
        <v>-7905</v>
      </c>
      <c r="J51" s="1">
        <v>-7905</v>
      </c>
    </row>
    <row r="52" spans="1:10" hidden="1" x14ac:dyDescent="0.3">
      <c r="A52" t="s">
        <v>42</v>
      </c>
      <c r="B52" t="s">
        <v>24</v>
      </c>
      <c r="C52" t="s">
        <v>18</v>
      </c>
      <c r="D52" t="s">
        <v>134</v>
      </c>
      <c r="E52" t="s">
        <v>159</v>
      </c>
      <c r="F52" s="1">
        <v>-7850</v>
      </c>
      <c r="G52" s="1">
        <v>-7850</v>
      </c>
      <c r="H52" s="1">
        <v>-7850</v>
      </c>
      <c r="I52" s="1">
        <v>-7850</v>
      </c>
      <c r="J52" s="1">
        <v>-7850</v>
      </c>
    </row>
    <row r="53" spans="1:10" hidden="1" x14ac:dyDescent="0.3">
      <c r="A53" t="s">
        <v>69</v>
      </c>
      <c r="B53" t="s">
        <v>54</v>
      </c>
      <c r="C53" t="s">
        <v>47</v>
      </c>
      <c r="D53" t="s">
        <v>160</v>
      </c>
      <c r="E53" t="s">
        <v>161</v>
      </c>
      <c r="F53" s="1">
        <v>-5181</v>
      </c>
      <c r="G53" s="1">
        <v>-30792</v>
      </c>
      <c r="H53" s="1">
        <v>-23653</v>
      </c>
      <c r="I53" s="1">
        <v>-21512</v>
      </c>
      <c r="J53" s="1">
        <v>-26230</v>
      </c>
    </row>
    <row r="54" spans="1:10" hidden="1" x14ac:dyDescent="0.3">
      <c r="A54" t="s">
        <v>42</v>
      </c>
      <c r="B54" t="s">
        <v>24</v>
      </c>
      <c r="C54" t="s">
        <v>18</v>
      </c>
      <c r="D54" t="s">
        <v>162</v>
      </c>
      <c r="E54" t="s">
        <v>163</v>
      </c>
      <c r="F54" s="1">
        <v>-5153</v>
      </c>
      <c r="G54" s="1">
        <v>-5158</v>
      </c>
      <c r="H54" s="1">
        <v>-5158</v>
      </c>
      <c r="I54" s="1">
        <v>-5163</v>
      </c>
      <c r="J54" s="1">
        <v>-5163</v>
      </c>
    </row>
    <row r="55" spans="1:10" hidden="1" x14ac:dyDescent="0.3">
      <c r="A55" t="s">
        <v>42</v>
      </c>
      <c r="B55" t="s">
        <v>38</v>
      </c>
      <c r="C55" t="s">
        <v>26</v>
      </c>
      <c r="D55" t="s">
        <v>164</v>
      </c>
      <c r="E55" t="s">
        <v>165</v>
      </c>
      <c r="F55" s="1">
        <v>-4750</v>
      </c>
      <c r="G55" s="1">
        <v>-8250</v>
      </c>
      <c r="H55" s="1">
        <v>-13050</v>
      </c>
      <c r="I55" s="1">
        <v>-18950</v>
      </c>
      <c r="J55" s="1">
        <v>-23600</v>
      </c>
    </row>
    <row r="56" spans="1:10" hidden="1" x14ac:dyDescent="0.3">
      <c r="A56" t="s">
        <v>42</v>
      </c>
      <c r="B56" t="s">
        <v>24</v>
      </c>
      <c r="C56" t="s">
        <v>18</v>
      </c>
      <c r="D56" t="s">
        <v>103</v>
      </c>
      <c r="E56" t="s">
        <v>166</v>
      </c>
      <c r="F56" s="1">
        <v>-3800</v>
      </c>
      <c r="G56" s="1">
        <v>-3800</v>
      </c>
      <c r="H56" s="1">
        <v>-3800</v>
      </c>
      <c r="I56" s="1">
        <v>-3800</v>
      </c>
      <c r="J56" s="1">
        <v>-3800</v>
      </c>
    </row>
    <row r="57" spans="1:10" hidden="1" x14ac:dyDescent="0.3">
      <c r="A57" t="s">
        <v>42</v>
      </c>
      <c r="B57" t="s">
        <v>24</v>
      </c>
      <c r="C57" t="s">
        <v>18</v>
      </c>
      <c r="D57" t="s">
        <v>94</v>
      </c>
      <c r="E57" t="s">
        <v>167</v>
      </c>
      <c r="F57" s="1">
        <v>-3775</v>
      </c>
      <c r="G57" s="1">
        <v>-3775</v>
      </c>
      <c r="H57" s="1">
        <v>-3775</v>
      </c>
      <c r="I57" s="1">
        <v>-3775</v>
      </c>
      <c r="J57" s="1">
        <v>-3775</v>
      </c>
    </row>
    <row r="58" spans="1:10" hidden="1" x14ac:dyDescent="0.3">
      <c r="A58" t="s">
        <v>42</v>
      </c>
      <c r="B58" t="s">
        <v>24</v>
      </c>
      <c r="C58" t="s">
        <v>18</v>
      </c>
      <c r="D58" t="s">
        <v>105</v>
      </c>
      <c r="E58" t="s">
        <v>168</v>
      </c>
      <c r="F58" s="1">
        <v>-2900</v>
      </c>
      <c r="G58" s="1">
        <v>-2900</v>
      </c>
      <c r="H58" s="1">
        <v>-2900</v>
      </c>
      <c r="I58" s="1">
        <v>-2900</v>
      </c>
      <c r="J58" s="1">
        <v>-2900</v>
      </c>
    </row>
    <row r="59" spans="1:10" hidden="1" x14ac:dyDescent="0.3">
      <c r="A59" t="s">
        <v>42</v>
      </c>
      <c r="B59" t="s">
        <v>24</v>
      </c>
      <c r="C59" t="s">
        <v>18</v>
      </c>
      <c r="D59" t="s">
        <v>169</v>
      </c>
      <c r="E59" t="s">
        <v>170</v>
      </c>
      <c r="F59" s="1">
        <v>-2550</v>
      </c>
      <c r="G59" s="1">
        <v>-2500</v>
      </c>
      <c r="H59" s="1">
        <v>-2500</v>
      </c>
      <c r="I59" s="1">
        <v>-2500</v>
      </c>
      <c r="J59" s="1">
        <v>-2500</v>
      </c>
    </row>
    <row r="60" spans="1:10" hidden="1" x14ac:dyDescent="0.3">
      <c r="A60" t="s">
        <v>42</v>
      </c>
      <c r="B60" t="s">
        <v>24</v>
      </c>
      <c r="C60" t="s">
        <v>18</v>
      </c>
      <c r="D60" t="s">
        <v>134</v>
      </c>
      <c r="E60" t="s">
        <v>171</v>
      </c>
      <c r="F60" s="1">
        <v>-2057</v>
      </c>
      <c r="G60" s="1">
        <v>-2057</v>
      </c>
      <c r="H60" s="1">
        <v>-2057</v>
      </c>
      <c r="I60" s="1">
        <v>-2057</v>
      </c>
      <c r="J60" s="1">
        <v>-2057</v>
      </c>
    </row>
    <row r="61" spans="1:10" hidden="1" x14ac:dyDescent="0.3">
      <c r="A61" t="s">
        <v>42</v>
      </c>
      <c r="B61" t="s">
        <v>24</v>
      </c>
      <c r="C61" t="s">
        <v>18</v>
      </c>
      <c r="D61" t="s">
        <v>112</v>
      </c>
      <c r="E61" t="s">
        <v>172</v>
      </c>
      <c r="F61" s="1">
        <v>-1998</v>
      </c>
      <c r="G61" s="1">
        <v>-1833</v>
      </c>
      <c r="H61" s="1">
        <v>-1833</v>
      </c>
      <c r="I61" s="1">
        <v>-1833</v>
      </c>
      <c r="J61" s="1">
        <v>-1833</v>
      </c>
    </row>
    <row r="62" spans="1:10" hidden="1" x14ac:dyDescent="0.3">
      <c r="A62" t="s">
        <v>42</v>
      </c>
      <c r="B62" t="s">
        <v>24</v>
      </c>
      <c r="C62" t="s">
        <v>18</v>
      </c>
      <c r="D62" t="s">
        <v>134</v>
      </c>
      <c r="E62" t="s">
        <v>173</v>
      </c>
      <c r="F62" s="1">
        <v>-1939</v>
      </c>
      <c r="G62" s="1">
        <v>-1939</v>
      </c>
      <c r="H62" s="1">
        <v>-1939</v>
      </c>
      <c r="I62" s="1">
        <v>-1939</v>
      </c>
      <c r="J62" s="1">
        <v>-1939</v>
      </c>
    </row>
    <row r="63" spans="1:10" hidden="1" x14ac:dyDescent="0.3">
      <c r="A63" t="s">
        <v>42</v>
      </c>
      <c r="B63" t="s">
        <v>24</v>
      </c>
      <c r="C63" t="s">
        <v>18</v>
      </c>
      <c r="D63" t="s">
        <v>90</v>
      </c>
      <c r="E63" t="s">
        <v>174</v>
      </c>
      <c r="F63" s="1">
        <v>-1672</v>
      </c>
      <c r="G63" s="1">
        <v>-2134</v>
      </c>
      <c r="H63" s="1">
        <v>-2238</v>
      </c>
      <c r="I63" s="1">
        <v>-2321</v>
      </c>
      <c r="J63" s="1">
        <v>-2383</v>
      </c>
    </row>
    <row r="64" spans="1:10" hidden="1" x14ac:dyDescent="0.3">
      <c r="A64" t="s">
        <v>42</v>
      </c>
      <c r="B64" t="s">
        <v>24</v>
      </c>
      <c r="C64" t="s">
        <v>18</v>
      </c>
      <c r="D64" t="s">
        <v>169</v>
      </c>
      <c r="E64" t="s">
        <v>175</v>
      </c>
      <c r="F64" s="1">
        <v>-1411</v>
      </c>
      <c r="G64" s="1">
        <v>-1411</v>
      </c>
      <c r="H64" s="1">
        <v>-1411</v>
      </c>
      <c r="I64" s="1">
        <v>-1411</v>
      </c>
      <c r="J64" s="1">
        <v>-1411</v>
      </c>
    </row>
    <row r="65" spans="1:10" hidden="1" x14ac:dyDescent="0.3">
      <c r="A65" t="s">
        <v>42</v>
      </c>
      <c r="B65" t="s">
        <v>24</v>
      </c>
      <c r="C65" t="s">
        <v>18</v>
      </c>
      <c r="D65" t="s">
        <v>112</v>
      </c>
      <c r="E65" t="s">
        <v>176</v>
      </c>
      <c r="F65" s="1">
        <v>-1311</v>
      </c>
      <c r="G65" s="1">
        <v>-1211</v>
      </c>
      <c r="H65" s="1">
        <v>-1211</v>
      </c>
      <c r="I65" s="1">
        <v>-1211</v>
      </c>
      <c r="J65" s="1">
        <v>-1211</v>
      </c>
    </row>
    <row r="66" spans="1:10" hidden="1" x14ac:dyDescent="0.3">
      <c r="A66" t="s">
        <v>42</v>
      </c>
      <c r="B66" t="s">
        <v>24</v>
      </c>
      <c r="C66" t="s">
        <v>18</v>
      </c>
      <c r="D66" t="s">
        <v>103</v>
      </c>
      <c r="E66" t="s">
        <v>177</v>
      </c>
      <c r="F66" s="1">
        <v>-1199</v>
      </c>
      <c r="G66" s="1">
        <v>-1199</v>
      </c>
      <c r="H66" s="1">
        <v>-1199</v>
      </c>
      <c r="I66" s="1">
        <v>-1199</v>
      </c>
      <c r="J66" s="1">
        <v>-1199</v>
      </c>
    </row>
    <row r="67" spans="1:10" hidden="1" x14ac:dyDescent="0.3">
      <c r="A67" t="s">
        <v>42</v>
      </c>
      <c r="B67" t="s">
        <v>24</v>
      </c>
      <c r="C67" t="s">
        <v>18</v>
      </c>
      <c r="D67" t="s">
        <v>150</v>
      </c>
      <c r="E67" t="s">
        <v>178</v>
      </c>
      <c r="F67" s="1">
        <v>-1070</v>
      </c>
      <c r="G67" s="1">
        <v>-1070</v>
      </c>
      <c r="H67" s="1">
        <v>-1070</v>
      </c>
      <c r="I67" s="1">
        <v>-1070</v>
      </c>
      <c r="J67" s="1">
        <v>-1070</v>
      </c>
    </row>
    <row r="68" spans="1:10" hidden="1" x14ac:dyDescent="0.3">
      <c r="A68" t="s">
        <v>42</v>
      </c>
      <c r="B68" t="s">
        <v>24</v>
      </c>
      <c r="C68" t="s">
        <v>18</v>
      </c>
      <c r="D68" t="s">
        <v>105</v>
      </c>
      <c r="E68" t="s">
        <v>179</v>
      </c>
      <c r="F68" s="1">
        <v>-1000</v>
      </c>
      <c r="G68" s="1">
        <v>-1000</v>
      </c>
      <c r="H68" s="1">
        <v>-1000</v>
      </c>
      <c r="I68" s="1">
        <v>-1000</v>
      </c>
      <c r="J68" s="1">
        <v>-1000</v>
      </c>
    </row>
    <row r="69" spans="1:10" hidden="1" x14ac:dyDescent="0.3">
      <c r="A69" t="s">
        <v>42</v>
      </c>
      <c r="B69" t="s">
        <v>24</v>
      </c>
      <c r="C69" t="s">
        <v>18</v>
      </c>
      <c r="D69" t="s">
        <v>90</v>
      </c>
      <c r="E69" t="s">
        <v>180</v>
      </c>
      <c r="F69" s="1">
        <v>-1000</v>
      </c>
      <c r="G69" s="1">
        <v>-2000</v>
      </c>
      <c r="H69" s="1">
        <v>-2000</v>
      </c>
      <c r="I69" s="1">
        <v>-2000</v>
      </c>
      <c r="J69" s="1">
        <v>-2000</v>
      </c>
    </row>
    <row r="70" spans="1:10" hidden="1" x14ac:dyDescent="0.3">
      <c r="A70" t="s">
        <v>42</v>
      </c>
      <c r="B70" t="s">
        <v>24</v>
      </c>
      <c r="C70" t="s">
        <v>18</v>
      </c>
      <c r="D70" t="s">
        <v>103</v>
      </c>
      <c r="E70" t="s">
        <v>181</v>
      </c>
      <c r="F70" s="1">
        <v>-735</v>
      </c>
      <c r="G70" s="1">
        <v>-735</v>
      </c>
      <c r="H70" s="1">
        <v>-735</v>
      </c>
      <c r="I70" s="1">
        <v>-735</v>
      </c>
      <c r="J70" s="1">
        <v>-735</v>
      </c>
    </row>
    <row r="71" spans="1:10" hidden="1" x14ac:dyDescent="0.3">
      <c r="A71" t="s">
        <v>42</v>
      </c>
      <c r="B71" t="s">
        <v>24</v>
      </c>
      <c r="C71" t="s">
        <v>18</v>
      </c>
      <c r="D71" t="s">
        <v>103</v>
      </c>
      <c r="E71" t="s">
        <v>182</v>
      </c>
      <c r="F71" s="1">
        <v>-626</v>
      </c>
      <c r="G71" s="1">
        <v>-844</v>
      </c>
      <c r="H71" s="1">
        <v>-844</v>
      </c>
      <c r="I71" s="1">
        <v>-844</v>
      </c>
      <c r="J71" s="1">
        <v>-844</v>
      </c>
    </row>
    <row r="72" spans="1:10" hidden="1" x14ac:dyDescent="0.3">
      <c r="A72" t="s">
        <v>42</v>
      </c>
      <c r="B72" t="s">
        <v>24</v>
      </c>
      <c r="C72" t="s">
        <v>18</v>
      </c>
      <c r="D72" t="s">
        <v>183</v>
      </c>
      <c r="E72" t="s">
        <v>184</v>
      </c>
      <c r="F72" s="1">
        <v>-500</v>
      </c>
      <c r="G72" s="1">
        <v>-500</v>
      </c>
      <c r="H72" s="1">
        <v>-500</v>
      </c>
      <c r="I72" s="1">
        <v>-500</v>
      </c>
      <c r="J72" s="1">
        <v>-500</v>
      </c>
    </row>
    <row r="73" spans="1:10" hidden="1" x14ac:dyDescent="0.3">
      <c r="A73" t="s">
        <v>42</v>
      </c>
      <c r="B73" t="s">
        <v>24</v>
      </c>
      <c r="C73" t="s">
        <v>18</v>
      </c>
      <c r="D73" t="s">
        <v>105</v>
      </c>
      <c r="E73" t="s">
        <v>185</v>
      </c>
      <c r="F73" s="1">
        <v>-500</v>
      </c>
      <c r="G73" s="1">
        <v>-500</v>
      </c>
      <c r="H73" s="1">
        <v>-500</v>
      </c>
      <c r="I73" s="1">
        <v>-500</v>
      </c>
      <c r="J73" s="1">
        <v>-500</v>
      </c>
    </row>
    <row r="74" spans="1:10" hidden="1" x14ac:dyDescent="0.3">
      <c r="A74" t="s">
        <v>42</v>
      </c>
      <c r="B74" t="s">
        <v>24</v>
      </c>
      <c r="C74" t="s">
        <v>18</v>
      </c>
      <c r="D74" t="s">
        <v>105</v>
      </c>
      <c r="E74" t="s">
        <v>186</v>
      </c>
      <c r="F74" s="1">
        <v>-400</v>
      </c>
      <c r="G74" s="1">
        <v>-400</v>
      </c>
      <c r="H74" s="1">
        <v>-400</v>
      </c>
      <c r="I74" s="1">
        <v>-400</v>
      </c>
      <c r="J74" s="1">
        <v>-400</v>
      </c>
    </row>
    <row r="75" spans="1:10" hidden="1" x14ac:dyDescent="0.3">
      <c r="A75" t="s">
        <v>42</v>
      </c>
      <c r="B75" t="s">
        <v>24</v>
      </c>
      <c r="C75" t="s">
        <v>18</v>
      </c>
      <c r="D75" t="s">
        <v>90</v>
      </c>
      <c r="E75" t="s">
        <v>187</v>
      </c>
      <c r="F75" s="1">
        <v>-400</v>
      </c>
      <c r="G75" s="1">
        <v>-450</v>
      </c>
      <c r="H75" s="1">
        <v>-470</v>
      </c>
      <c r="I75" s="1">
        <v>-490</v>
      </c>
      <c r="J75" s="1">
        <v>-510</v>
      </c>
    </row>
    <row r="76" spans="1:10" hidden="1" x14ac:dyDescent="0.3">
      <c r="A76" t="s">
        <v>42</v>
      </c>
      <c r="B76" t="s">
        <v>24</v>
      </c>
      <c r="C76" t="s">
        <v>18</v>
      </c>
      <c r="D76" t="s">
        <v>150</v>
      </c>
      <c r="E76" t="s">
        <v>188</v>
      </c>
      <c r="F76" s="1">
        <v>-393</v>
      </c>
      <c r="G76" s="1">
        <v>-393</v>
      </c>
      <c r="H76" s="1">
        <v>-393</v>
      </c>
      <c r="I76" s="1">
        <v>-393</v>
      </c>
      <c r="J76" s="1">
        <v>-393</v>
      </c>
    </row>
    <row r="77" spans="1:10" hidden="1" x14ac:dyDescent="0.3">
      <c r="A77" t="s">
        <v>42</v>
      </c>
      <c r="B77" t="s">
        <v>24</v>
      </c>
      <c r="C77" t="s">
        <v>18</v>
      </c>
      <c r="D77" t="s">
        <v>103</v>
      </c>
      <c r="E77" t="s">
        <v>189</v>
      </c>
      <c r="F77" s="1">
        <v>-300</v>
      </c>
      <c r="G77" s="1">
        <v>-300</v>
      </c>
      <c r="H77" s="1">
        <v>-300</v>
      </c>
      <c r="I77" s="1">
        <v>-300</v>
      </c>
      <c r="J77" s="1">
        <v>-300</v>
      </c>
    </row>
    <row r="78" spans="1:10" hidden="1" x14ac:dyDescent="0.3">
      <c r="A78" t="s">
        <v>42</v>
      </c>
      <c r="B78" t="s">
        <v>24</v>
      </c>
      <c r="C78" t="s">
        <v>18</v>
      </c>
      <c r="D78" t="s">
        <v>141</v>
      </c>
      <c r="E78" t="s">
        <v>190</v>
      </c>
      <c r="F78" s="1">
        <v>-200</v>
      </c>
      <c r="G78" s="1">
        <v>-200</v>
      </c>
      <c r="H78" s="1">
        <v>-200</v>
      </c>
      <c r="I78" s="1">
        <v>-200</v>
      </c>
      <c r="J78" s="1">
        <v>-200</v>
      </c>
    </row>
    <row r="79" spans="1:10" hidden="1" x14ac:dyDescent="0.3">
      <c r="A79" t="s">
        <v>42</v>
      </c>
      <c r="B79" t="s">
        <v>24</v>
      </c>
      <c r="C79" t="s">
        <v>18</v>
      </c>
      <c r="D79" t="s">
        <v>103</v>
      </c>
      <c r="E79" t="s">
        <v>191</v>
      </c>
      <c r="F79" s="1">
        <v>-140</v>
      </c>
      <c r="G79" s="1">
        <v>-140</v>
      </c>
      <c r="H79" s="1">
        <v>-140</v>
      </c>
      <c r="I79" s="1">
        <v>-140</v>
      </c>
      <c r="J79" s="1">
        <v>-140</v>
      </c>
    </row>
    <row r="80" spans="1:10" hidden="1" x14ac:dyDescent="0.3">
      <c r="A80" t="s">
        <v>42</v>
      </c>
      <c r="B80" t="s">
        <v>24</v>
      </c>
      <c r="C80" t="s">
        <v>18</v>
      </c>
      <c r="D80" t="s">
        <v>192</v>
      </c>
      <c r="E80" t="s">
        <v>193</v>
      </c>
      <c r="F80" s="1">
        <v>-100</v>
      </c>
      <c r="G80" s="1">
        <v>-100</v>
      </c>
      <c r="H80" s="1">
        <v>-100</v>
      </c>
      <c r="I80" s="1">
        <v>-100</v>
      </c>
      <c r="J80" s="1">
        <v>-100</v>
      </c>
    </row>
    <row r="81" spans="1:10" hidden="1" x14ac:dyDescent="0.3">
      <c r="A81" t="s">
        <v>42</v>
      </c>
      <c r="B81" t="s">
        <v>24</v>
      </c>
      <c r="C81" t="s">
        <v>18</v>
      </c>
      <c r="D81" t="s">
        <v>194</v>
      </c>
      <c r="E81" t="s">
        <v>195</v>
      </c>
      <c r="F81" s="1">
        <v>-95</v>
      </c>
      <c r="G81" s="1">
        <v>905</v>
      </c>
      <c r="H81" s="1">
        <v>905</v>
      </c>
      <c r="I81" s="1">
        <v>905</v>
      </c>
      <c r="J81" s="1">
        <v>905</v>
      </c>
    </row>
    <row r="82" spans="1:10" hidden="1" x14ac:dyDescent="0.3">
      <c r="A82" t="s">
        <v>42</v>
      </c>
      <c r="B82" t="s">
        <v>24</v>
      </c>
      <c r="C82" t="s">
        <v>18</v>
      </c>
      <c r="D82" t="s">
        <v>152</v>
      </c>
      <c r="E82" t="s">
        <v>196</v>
      </c>
      <c r="F82" s="1">
        <v>-62</v>
      </c>
      <c r="G82" s="1">
        <v>-62</v>
      </c>
      <c r="H82" s="1">
        <v>-62</v>
      </c>
      <c r="I82" s="1">
        <v>-62</v>
      </c>
      <c r="J82" s="1">
        <v>-62</v>
      </c>
    </row>
    <row r="83" spans="1:10" hidden="1" x14ac:dyDescent="0.3">
      <c r="A83" t="s">
        <v>42</v>
      </c>
      <c r="B83" t="s">
        <v>24</v>
      </c>
      <c r="C83" t="s">
        <v>18</v>
      </c>
      <c r="D83" t="s">
        <v>197</v>
      </c>
      <c r="E83" t="s">
        <v>198</v>
      </c>
      <c r="F83" s="1">
        <v>-60</v>
      </c>
      <c r="G83" s="1">
        <v>-60</v>
      </c>
      <c r="H83" s="1">
        <v>-60</v>
      </c>
      <c r="I83" s="1">
        <v>-60</v>
      </c>
      <c r="J83" s="1">
        <v>-60</v>
      </c>
    </row>
    <row r="84" spans="1:10" hidden="1" x14ac:dyDescent="0.3">
      <c r="A84" t="s">
        <v>42</v>
      </c>
      <c r="B84" t="s">
        <v>24</v>
      </c>
      <c r="C84" t="s">
        <v>18</v>
      </c>
      <c r="D84" t="s">
        <v>199</v>
      </c>
      <c r="E84" t="s">
        <v>200</v>
      </c>
      <c r="F84" s="1">
        <v>-20</v>
      </c>
      <c r="G84" s="1">
        <v>-20</v>
      </c>
      <c r="H84" s="1">
        <v>-20</v>
      </c>
      <c r="I84" s="1">
        <v>-20</v>
      </c>
      <c r="J84" s="1">
        <v>-20</v>
      </c>
    </row>
    <row r="85" spans="1:10" hidden="1" x14ac:dyDescent="0.3">
      <c r="A85" t="s">
        <v>42</v>
      </c>
      <c r="B85" t="s">
        <v>24</v>
      </c>
      <c r="C85" t="s">
        <v>18</v>
      </c>
      <c r="D85" t="s">
        <v>88</v>
      </c>
      <c r="E85" t="s">
        <v>201</v>
      </c>
      <c r="F85" s="1">
        <v>-18</v>
      </c>
      <c r="G85" s="1">
        <v>-18</v>
      </c>
      <c r="H85" s="1">
        <v>-18</v>
      </c>
      <c r="I85" s="1">
        <v>-18</v>
      </c>
      <c r="J85" s="1">
        <v>-18</v>
      </c>
    </row>
    <row r="86" spans="1:10" hidden="1" x14ac:dyDescent="0.3">
      <c r="A86" t="s">
        <v>42</v>
      </c>
      <c r="B86" t="s">
        <v>24</v>
      </c>
      <c r="C86" t="s">
        <v>18</v>
      </c>
      <c r="D86" t="s">
        <v>202</v>
      </c>
      <c r="E86" t="s">
        <v>203</v>
      </c>
      <c r="F86" s="1"/>
      <c r="G86" s="1">
        <v>-1000</v>
      </c>
      <c r="H86" s="1">
        <v>-1000</v>
      </c>
      <c r="I86" s="1">
        <v>-1000</v>
      </c>
      <c r="J86" s="1">
        <v>-1000</v>
      </c>
    </row>
    <row r="87" spans="1:10" hidden="1" x14ac:dyDescent="0.3">
      <c r="A87" t="s">
        <v>42</v>
      </c>
      <c r="B87" t="s">
        <v>24</v>
      </c>
      <c r="C87" t="s">
        <v>18</v>
      </c>
      <c r="D87" t="s">
        <v>204</v>
      </c>
      <c r="E87" t="s">
        <v>205</v>
      </c>
      <c r="F87" s="1"/>
      <c r="G87" s="1">
        <v>1400</v>
      </c>
      <c r="H87" s="1">
        <v>1400</v>
      </c>
      <c r="I87" s="1">
        <v>1400</v>
      </c>
      <c r="J87" s="1">
        <v>1400</v>
      </c>
    </row>
    <row r="88" spans="1:10" hidden="1" x14ac:dyDescent="0.3">
      <c r="A88" t="s">
        <v>42</v>
      </c>
      <c r="B88" t="s">
        <v>24</v>
      </c>
      <c r="C88" t="s">
        <v>18</v>
      </c>
      <c r="D88" t="s">
        <v>206</v>
      </c>
      <c r="E88" t="s">
        <v>207</v>
      </c>
      <c r="F88" s="1"/>
      <c r="G88" s="1">
        <v>3000</v>
      </c>
      <c r="H88" s="1">
        <v>5000</v>
      </c>
      <c r="I88" s="1">
        <v>8000</v>
      </c>
      <c r="J88" s="1">
        <v>8000</v>
      </c>
    </row>
    <row r="89" spans="1:10" hidden="1" x14ac:dyDescent="0.3">
      <c r="A89" t="s">
        <v>42</v>
      </c>
      <c r="B89" t="s">
        <v>24</v>
      </c>
      <c r="C89" t="s">
        <v>18</v>
      </c>
      <c r="D89" t="s">
        <v>208</v>
      </c>
      <c r="E89" t="s">
        <v>209</v>
      </c>
      <c r="F89" s="1"/>
      <c r="G89" s="1">
        <v>0</v>
      </c>
      <c r="H89" s="1">
        <v>-8500</v>
      </c>
      <c r="I89" s="1">
        <v>-8500</v>
      </c>
      <c r="J89" s="1">
        <v>-8500</v>
      </c>
    </row>
    <row r="90" spans="1:10" hidden="1" x14ac:dyDescent="0.3">
      <c r="A90" t="s">
        <v>42</v>
      </c>
      <c r="B90" t="s">
        <v>24</v>
      </c>
      <c r="C90" t="s">
        <v>18</v>
      </c>
      <c r="D90" t="s">
        <v>208</v>
      </c>
      <c r="E90" t="s">
        <v>210</v>
      </c>
      <c r="F90" s="1"/>
      <c r="G90" s="1">
        <v>4000</v>
      </c>
      <c r="H90" s="1">
        <v>4000</v>
      </c>
      <c r="I90" s="1">
        <v>4000</v>
      </c>
      <c r="J90" s="1">
        <v>4000</v>
      </c>
    </row>
    <row r="91" spans="1:10" hidden="1" x14ac:dyDescent="0.3">
      <c r="A91" t="s">
        <v>42</v>
      </c>
      <c r="B91" t="s">
        <v>24</v>
      </c>
      <c r="C91" t="s">
        <v>18</v>
      </c>
      <c r="D91" t="s">
        <v>208</v>
      </c>
      <c r="E91" t="s">
        <v>211</v>
      </c>
      <c r="F91" s="1"/>
      <c r="G91" s="1">
        <v>100</v>
      </c>
      <c r="H91" s="1">
        <v>200</v>
      </c>
      <c r="I91" s="1">
        <v>200</v>
      </c>
      <c r="J91" s="1">
        <v>300</v>
      </c>
    </row>
    <row r="92" spans="1:10" hidden="1" x14ac:dyDescent="0.3">
      <c r="A92" t="s">
        <v>42</v>
      </c>
      <c r="B92" t="s">
        <v>24</v>
      </c>
      <c r="C92" t="s">
        <v>18</v>
      </c>
      <c r="D92" t="s">
        <v>212</v>
      </c>
      <c r="E92" t="s">
        <v>213</v>
      </c>
      <c r="F92" s="1"/>
      <c r="G92" s="1">
        <v>300</v>
      </c>
      <c r="H92" s="1">
        <v>100</v>
      </c>
      <c r="I92" s="1">
        <v>-100</v>
      </c>
      <c r="J92" s="1">
        <v>-200</v>
      </c>
    </row>
    <row r="93" spans="1:10" hidden="1" x14ac:dyDescent="0.3">
      <c r="A93" t="s">
        <v>42</v>
      </c>
      <c r="B93" t="s">
        <v>24</v>
      </c>
      <c r="C93" t="s">
        <v>18</v>
      </c>
      <c r="D93" t="s">
        <v>214</v>
      </c>
      <c r="E93" t="s">
        <v>215</v>
      </c>
      <c r="F93" s="1">
        <v>0</v>
      </c>
      <c r="G93" s="1">
        <v>0</v>
      </c>
      <c r="H93" s="1">
        <v>0</v>
      </c>
      <c r="I93" s="1">
        <v>0</v>
      </c>
      <c r="J93" s="1">
        <v>0</v>
      </c>
    </row>
    <row r="94" spans="1:10" hidden="1" x14ac:dyDescent="0.3">
      <c r="A94" t="s">
        <v>42</v>
      </c>
      <c r="B94" t="s">
        <v>24</v>
      </c>
      <c r="C94" t="s">
        <v>18</v>
      </c>
      <c r="D94" t="s">
        <v>216</v>
      </c>
      <c r="E94" t="s">
        <v>217</v>
      </c>
      <c r="F94" s="1">
        <v>0</v>
      </c>
      <c r="G94" s="1">
        <v>0</v>
      </c>
      <c r="H94" s="1">
        <v>0</v>
      </c>
      <c r="I94" s="1">
        <v>0</v>
      </c>
      <c r="J94" s="1">
        <v>0</v>
      </c>
    </row>
    <row r="95" spans="1:10" hidden="1" x14ac:dyDescent="0.3">
      <c r="A95" t="s">
        <v>42</v>
      </c>
      <c r="B95" t="s">
        <v>24</v>
      </c>
      <c r="C95" t="s">
        <v>18</v>
      </c>
      <c r="D95" t="s">
        <v>216</v>
      </c>
      <c r="E95" t="s">
        <v>218</v>
      </c>
      <c r="F95" s="1">
        <v>0</v>
      </c>
      <c r="G95" s="1">
        <v>0</v>
      </c>
      <c r="H95" s="1">
        <v>0</v>
      </c>
      <c r="I95" s="1">
        <v>0</v>
      </c>
      <c r="J95" s="1">
        <v>0</v>
      </c>
    </row>
    <row r="96" spans="1:10" hidden="1" x14ac:dyDescent="0.3">
      <c r="A96" t="s">
        <v>42</v>
      </c>
      <c r="B96" t="s">
        <v>24</v>
      </c>
      <c r="C96" t="s">
        <v>18</v>
      </c>
      <c r="D96" t="s">
        <v>216</v>
      </c>
      <c r="E96" t="s">
        <v>219</v>
      </c>
      <c r="F96" s="1">
        <v>0</v>
      </c>
      <c r="G96" s="1">
        <v>0</v>
      </c>
      <c r="H96" s="1">
        <v>0</v>
      </c>
      <c r="I96" s="1">
        <v>0</v>
      </c>
      <c r="J96" s="1">
        <v>0</v>
      </c>
    </row>
    <row r="97" spans="1:10" hidden="1" x14ac:dyDescent="0.3">
      <c r="A97" t="s">
        <v>42</v>
      </c>
      <c r="B97" t="s">
        <v>24</v>
      </c>
      <c r="C97" t="s">
        <v>18</v>
      </c>
      <c r="D97" t="s">
        <v>150</v>
      </c>
      <c r="E97" t="s">
        <v>220</v>
      </c>
      <c r="F97" s="1">
        <v>0</v>
      </c>
      <c r="G97" s="1">
        <v>0</v>
      </c>
      <c r="H97" s="1">
        <v>0</v>
      </c>
      <c r="I97" s="1">
        <v>0</v>
      </c>
      <c r="J97" s="1">
        <v>0</v>
      </c>
    </row>
    <row r="98" spans="1:10" hidden="1" x14ac:dyDescent="0.3">
      <c r="A98" t="s">
        <v>42</v>
      </c>
      <c r="B98" t="s">
        <v>38</v>
      </c>
      <c r="C98" t="s">
        <v>35</v>
      </c>
      <c r="D98" t="s">
        <v>221</v>
      </c>
      <c r="E98" t="s">
        <v>222</v>
      </c>
      <c r="F98" s="1">
        <v>0</v>
      </c>
      <c r="G98" s="1">
        <v>0</v>
      </c>
      <c r="H98" s="1">
        <v>0</v>
      </c>
      <c r="I98" s="1">
        <v>0</v>
      </c>
      <c r="J98" s="1">
        <v>0</v>
      </c>
    </row>
    <row r="99" spans="1:10" hidden="1" x14ac:dyDescent="0.3">
      <c r="A99" t="s">
        <v>42</v>
      </c>
      <c r="B99" t="s">
        <v>38</v>
      </c>
      <c r="C99" t="s">
        <v>33</v>
      </c>
      <c r="D99" t="s">
        <v>223</v>
      </c>
      <c r="E99" t="s">
        <v>224</v>
      </c>
      <c r="F99" s="1">
        <v>0</v>
      </c>
      <c r="G99" s="1">
        <v>0</v>
      </c>
      <c r="H99" s="1">
        <v>0</v>
      </c>
      <c r="I99" s="1">
        <v>0</v>
      </c>
      <c r="J99" s="1">
        <v>0</v>
      </c>
    </row>
    <row r="100" spans="1:10" hidden="1" x14ac:dyDescent="0.3">
      <c r="A100" t="s">
        <v>42</v>
      </c>
      <c r="B100" t="s">
        <v>24</v>
      </c>
      <c r="C100" t="s">
        <v>18</v>
      </c>
      <c r="D100" t="s">
        <v>225</v>
      </c>
      <c r="E100" t="s">
        <v>226</v>
      </c>
      <c r="F100" s="1">
        <v>1</v>
      </c>
      <c r="G100" s="1">
        <v>1</v>
      </c>
      <c r="H100" s="1">
        <v>1</v>
      </c>
      <c r="I100" s="1">
        <v>1</v>
      </c>
      <c r="J100" s="1">
        <v>1</v>
      </c>
    </row>
    <row r="101" spans="1:10" hidden="1" x14ac:dyDescent="0.3">
      <c r="A101" t="s">
        <v>42</v>
      </c>
      <c r="B101" t="s">
        <v>24</v>
      </c>
      <c r="C101" t="s">
        <v>18</v>
      </c>
      <c r="D101" t="s">
        <v>216</v>
      </c>
      <c r="E101" t="s">
        <v>227</v>
      </c>
      <c r="F101" s="1">
        <v>5</v>
      </c>
      <c r="G101" s="1">
        <v>-2995</v>
      </c>
      <c r="H101" s="1">
        <v>-2995</v>
      </c>
      <c r="I101" s="1">
        <v>-2995</v>
      </c>
      <c r="J101" s="1">
        <v>-2995</v>
      </c>
    </row>
    <row r="102" spans="1:10" hidden="1" x14ac:dyDescent="0.3">
      <c r="A102" t="s">
        <v>42</v>
      </c>
      <c r="B102" t="s">
        <v>38</v>
      </c>
      <c r="C102" t="s">
        <v>33</v>
      </c>
      <c r="D102" t="s">
        <v>228</v>
      </c>
      <c r="E102" t="s">
        <v>229</v>
      </c>
      <c r="F102" s="1">
        <v>5</v>
      </c>
      <c r="G102" s="1">
        <v>5</v>
      </c>
      <c r="H102" s="1">
        <v>5</v>
      </c>
      <c r="I102" s="1">
        <v>5</v>
      </c>
      <c r="J102" s="1">
        <v>5</v>
      </c>
    </row>
    <row r="103" spans="1:10" hidden="1" x14ac:dyDescent="0.3">
      <c r="A103" t="s">
        <v>42</v>
      </c>
      <c r="B103" t="s">
        <v>24</v>
      </c>
      <c r="C103" t="s">
        <v>18</v>
      </c>
      <c r="D103" t="s">
        <v>194</v>
      </c>
      <c r="E103" t="s">
        <v>230</v>
      </c>
      <c r="F103" s="1">
        <v>6</v>
      </c>
      <c r="G103" s="1">
        <v>6</v>
      </c>
      <c r="H103" s="1">
        <v>6</v>
      </c>
      <c r="I103" s="1">
        <v>6</v>
      </c>
      <c r="J103" s="1">
        <v>6</v>
      </c>
    </row>
    <row r="104" spans="1:10" hidden="1" x14ac:dyDescent="0.3">
      <c r="A104" t="s">
        <v>42</v>
      </c>
      <c r="B104" t="s">
        <v>24</v>
      </c>
      <c r="C104" t="s">
        <v>18</v>
      </c>
      <c r="D104" t="s">
        <v>206</v>
      </c>
      <c r="E104" t="s">
        <v>231</v>
      </c>
      <c r="F104" s="1">
        <v>8</v>
      </c>
      <c r="G104" s="1">
        <v>8</v>
      </c>
      <c r="H104" s="1">
        <v>8</v>
      </c>
      <c r="I104" s="1">
        <v>8</v>
      </c>
      <c r="J104" s="1">
        <v>8</v>
      </c>
    </row>
    <row r="105" spans="1:10" hidden="1" x14ac:dyDescent="0.3">
      <c r="A105" t="s">
        <v>42</v>
      </c>
      <c r="B105" t="s">
        <v>24</v>
      </c>
      <c r="C105" t="s">
        <v>18</v>
      </c>
      <c r="D105" t="s">
        <v>232</v>
      </c>
      <c r="E105" t="s">
        <v>233</v>
      </c>
      <c r="F105" s="1">
        <v>10</v>
      </c>
      <c r="G105" s="1">
        <v>10</v>
      </c>
      <c r="H105" s="1">
        <v>10</v>
      </c>
      <c r="I105" s="1">
        <v>10</v>
      </c>
      <c r="J105" s="1">
        <v>10</v>
      </c>
    </row>
    <row r="106" spans="1:10" hidden="1" x14ac:dyDescent="0.3">
      <c r="A106" t="s">
        <v>42</v>
      </c>
      <c r="B106" t="s">
        <v>24</v>
      </c>
      <c r="C106" t="s">
        <v>18</v>
      </c>
      <c r="D106" t="s">
        <v>214</v>
      </c>
      <c r="E106" t="s">
        <v>234</v>
      </c>
      <c r="F106" s="1">
        <v>10</v>
      </c>
      <c r="G106" s="1">
        <v>10</v>
      </c>
      <c r="H106" s="1">
        <v>10</v>
      </c>
      <c r="I106" s="1">
        <v>10</v>
      </c>
      <c r="J106" s="1">
        <v>10</v>
      </c>
    </row>
    <row r="107" spans="1:10" hidden="1" x14ac:dyDescent="0.3">
      <c r="A107" t="s">
        <v>42</v>
      </c>
      <c r="B107" t="s">
        <v>24</v>
      </c>
      <c r="C107" t="s">
        <v>18</v>
      </c>
      <c r="D107" t="s">
        <v>216</v>
      </c>
      <c r="E107" t="s">
        <v>235</v>
      </c>
      <c r="F107" s="1">
        <v>15</v>
      </c>
      <c r="G107" s="1">
        <v>15</v>
      </c>
      <c r="H107" s="1">
        <v>15</v>
      </c>
      <c r="I107" s="1">
        <v>15</v>
      </c>
      <c r="J107" s="1">
        <v>15</v>
      </c>
    </row>
    <row r="108" spans="1:10" hidden="1" x14ac:dyDescent="0.3">
      <c r="A108" t="s">
        <v>42</v>
      </c>
      <c r="B108" t="s">
        <v>38</v>
      </c>
      <c r="C108" t="s">
        <v>33</v>
      </c>
      <c r="D108" t="s">
        <v>228</v>
      </c>
      <c r="E108" t="s">
        <v>236</v>
      </c>
      <c r="F108" s="1">
        <v>16</v>
      </c>
      <c r="G108" s="1">
        <v>16</v>
      </c>
      <c r="H108" s="1">
        <v>16</v>
      </c>
      <c r="I108" s="1">
        <v>16</v>
      </c>
      <c r="J108" s="1">
        <v>16</v>
      </c>
    </row>
    <row r="109" spans="1:10" hidden="1" x14ac:dyDescent="0.3">
      <c r="A109" t="s">
        <v>42</v>
      </c>
      <c r="B109" t="s">
        <v>24</v>
      </c>
      <c r="C109" t="s">
        <v>18</v>
      </c>
      <c r="D109" t="s">
        <v>216</v>
      </c>
      <c r="E109" t="s">
        <v>237</v>
      </c>
      <c r="F109" s="1">
        <v>20</v>
      </c>
      <c r="G109" s="1">
        <v>20</v>
      </c>
      <c r="H109" s="1">
        <v>20</v>
      </c>
      <c r="I109" s="1">
        <v>20</v>
      </c>
      <c r="J109" s="1">
        <v>20</v>
      </c>
    </row>
    <row r="110" spans="1:10" hidden="1" x14ac:dyDescent="0.3">
      <c r="A110" t="s">
        <v>42</v>
      </c>
      <c r="B110" t="s">
        <v>24</v>
      </c>
      <c r="C110" t="s">
        <v>18</v>
      </c>
      <c r="D110" t="s">
        <v>214</v>
      </c>
      <c r="E110" t="s">
        <v>238</v>
      </c>
      <c r="F110" s="1">
        <v>23</v>
      </c>
      <c r="G110" s="1">
        <v>23</v>
      </c>
      <c r="H110" s="1">
        <v>23</v>
      </c>
      <c r="I110" s="1">
        <v>23</v>
      </c>
      <c r="J110" s="1">
        <v>23</v>
      </c>
    </row>
    <row r="111" spans="1:10" hidden="1" x14ac:dyDescent="0.3">
      <c r="A111" t="s">
        <v>42</v>
      </c>
      <c r="B111" t="s">
        <v>24</v>
      </c>
      <c r="C111" t="s">
        <v>18</v>
      </c>
      <c r="D111" t="s">
        <v>194</v>
      </c>
      <c r="E111" t="s">
        <v>239</v>
      </c>
      <c r="F111" s="1">
        <v>25</v>
      </c>
      <c r="G111" s="1">
        <v>25</v>
      </c>
      <c r="H111" s="1">
        <v>25</v>
      </c>
      <c r="I111" s="1">
        <v>25</v>
      </c>
      <c r="J111" s="1">
        <v>25</v>
      </c>
    </row>
    <row r="112" spans="1:10" hidden="1" x14ac:dyDescent="0.3">
      <c r="A112" t="s">
        <v>42</v>
      </c>
      <c r="B112" t="s">
        <v>24</v>
      </c>
      <c r="C112" t="s">
        <v>18</v>
      </c>
      <c r="D112" t="s">
        <v>240</v>
      </c>
      <c r="E112" t="s">
        <v>241</v>
      </c>
      <c r="F112" s="1">
        <v>25</v>
      </c>
      <c r="G112" s="1">
        <v>25</v>
      </c>
      <c r="H112" s="1">
        <v>25</v>
      </c>
      <c r="I112" s="1">
        <v>25</v>
      </c>
      <c r="J112" s="1">
        <v>25</v>
      </c>
    </row>
    <row r="113" spans="1:10" hidden="1" x14ac:dyDescent="0.3">
      <c r="A113" t="s">
        <v>42</v>
      </c>
      <c r="B113" t="s">
        <v>24</v>
      </c>
      <c r="C113" t="s">
        <v>18</v>
      </c>
      <c r="D113" t="s">
        <v>214</v>
      </c>
      <c r="E113" t="s">
        <v>242</v>
      </c>
      <c r="F113" s="1">
        <v>25</v>
      </c>
      <c r="G113" s="1">
        <v>25</v>
      </c>
      <c r="H113" s="1">
        <v>25</v>
      </c>
      <c r="I113" s="1">
        <v>25</v>
      </c>
      <c r="J113" s="1">
        <v>25</v>
      </c>
    </row>
    <row r="114" spans="1:10" hidden="1" x14ac:dyDescent="0.3">
      <c r="A114" t="s">
        <v>42</v>
      </c>
      <c r="B114" t="s">
        <v>24</v>
      </c>
      <c r="C114" t="s">
        <v>18</v>
      </c>
      <c r="D114" t="s">
        <v>216</v>
      </c>
      <c r="E114" t="s">
        <v>243</v>
      </c>
      <c r="F114" s="1">
        <v>25</v>
      </c>
      <c r="G114" s="1">
        <v>25</v>
      </c>
      <c r="H114" s="1">
        <v>25</v>
      </c>
      <c r="I114" s="1">
        <v>25</v>
      </c>
      <c r="J114" s="1">
        <v>25</v>
      </c>
    </row>
    <row r="115" spans="1:10" hidden="1" x14ac:dyDescent="0.3">
      <c r="A115" t="s">
        <v>42</v>
      </c>
      <c r="B115" t="s">
        <v>24</v>
      </c>
      <c r="C115" t="s">
        <v>18</v>
      </c>
      <c r="D115" t="s">
        <v>232</v>
      </c>
      <c r="E115" t="s">
        <v>244</v>
      </c>
      <c r="F115" s="1">
        <v>30</v>
      </c>
      <c r="G115" s="1">
        <v>0</v>
      </c>
      <c r="H115" s="1">
        <v>0</v>
      </c>
      <c r="I115" s="1">
        <v>0</v>
      </c>
      <c r="J115" s="1">
        <v>0</v>
      </c>
    </row>
    <row r="116" spans="1:10" hidden="1" x14ac:dyDescent="0.3">
      <c r="A116" t="s">
        <v>42</v>
      </c>
      <c r="B116" t="s">
        <v>24</v>
      </c>
      <c r="C116" t="s">
        <v>18</v>
      </c>
      <c r="D116" t="s">
        <v>199</v>
      </c>
      <c r="E116" t="s">
        <v>245</v>
      </c>
      <c r="F116" s="1">
        <v>30</v>
      </c>
      <c r="G116" s="1">
        <v>30</v>
      </c>
      <c r="H116" s="1">
        <v>30</v>
      </c>
      <c r="I116" s="1">
        <v>30</v>
      </c>
      <c r="J116" s="1">
        <v>30</v>
      </c>
    </row>
    <row r="117" spans="1:10" hidden="1" x14ac:dyDescent="0.3">
      <c r="A117" t="s">
        <v>42</v>
      </c>
      <c r="B117" t="s">
        <v>24</v>
      </c>
      <c r="C117" t="s">
        <v>18</v>
      </c>
      <c r="D117" t="s">
        <v>206</v>
      </c>
      <c r="E117" t="s">
        <v>246</v>
      </c>
      <c r="F117" s="1">
        <v>36</v>
      </c>
      <c r="G117" s="1">
        <v>36</v>
      </c>
      <c r="H117" s="1">
        <v>36</v>
      </c>
      <c r="I117" s="1">
        <v>36</v>
      </c>
      <c r="J117" s="1">
        <v>36</v>
      </c>
    </row>
    <row r="118" spans="1:10" hidden="1" x14ac:dyDescent="0.3">
      <c r="A118" t="s">
        <v>42</v>
      </c>
      <c r="B118" t="s">
        <v>24</v>
      </c>
      <c r="C118" t="s">
        <v>18</v>
      </c>
      <c r="D118" t="s">
        <v>225</v>
      </c>
      <c r="E118" t="s">
        <v>247</v>
      </c>
      <c r="F118" s="1">
        <v>40</v>
      </c>
      <c r="G118" s="1">
        <v>40</v>
      </c>
      <c r="H118" s="1">
        <v>40</v>
      </c>
      <c r="I118" s="1">
        <v>40</v>
      </c>
      <c r="J118" s="1">
        <v>40</v>
      </c>
    </row>
    <row r="119" spans="1:10" hidden="1" x14ac:dyDescent="0.3">
      <c r="A119" t="s">
        <v>42</v>
      </c>
      <c r="B119" t="s">
        <v>24</v>
      </c>
      <c r="C119" t="s">
        <v>18</v>
      </c>
      <c r="D119" t="s">
        <v>248</v>
      </c>
      <c r="E119" t="s">
        <v>249</v>
      </c>
      <c r="F119" s="1">
        <v>40</v>
      </c>
      <c r="G119" s="1">
        <v>40</v>
      </c>
      <c r="H119" s="1">
        <v>40</v>
      </c>
      <c r="I119" s="1">
        <v>40</v>
      </c>
      <c r="J119" s="1">
        <v>40</v>
      </c>
    </row>
    <row r="120" spans="1:10" hidden="1" x14ac:dyDescent="0.3">
      <c r="A120" t="s">
        <v>42</v>
      </c>
      <c r="B120" t="s">
        <v>24</v>
      </c>
      <c r="C120" t="s">
        <v>18</v>
      </c>
      <c r="D120" t="s">
        <v>214</v>
      </c>
      <c r="E120" t="s">
        <v>250</v>
      </c>
      <c r="F120" s="1">
        <v>50</v>
      </c>
      <c r="G120" s="1">
        <v>50</v>
      </c>
      <c r="H120" s="1">
        <v>50</v>
      </c>
      <c r="I120" s="1">
        <v>50</v>
      </c>
      <c r="J120" s="1">
        <v>50</v>
      </c>
    </row>
    <row r="121" spans="1:10" hidden="1" x14ac:dyDescent="0.3">
      <c r="A121" t="s">
        <v>42</v>
      </c>
      <c r="B121" t="s">
        <v>24</v>
      </c>
      <c r="C121" t="s">
        <v>18</v>
      </c>
      <c r="D121" t="s">
        <v>251</v>
      </c>
      <c r="E121" t="s">
        <v>252</v>
      </c>
      <c r="F121" s="1">
        <v>50</v>
      </c>
      <c r="G121" s="1">
        <v>50</v>
      </c>
      <c r="H121" s="1">
        <v>50</v>
      </c>
      <c r="I121" s="1">
        <v>50</v>
      </c>
      <c r="J121" s="1">
        <v>50</v>
      </c>
    </row>
    <row r="122" spans="1:10" hidden="1" x14ac:dyDescent="0.3">
      <c r="A122" t="s">
        <v>42</v>
      </c>
      <c r="B122" t="s">
        <v>24</v>
      </c>
      <c r="C122" t="s">
        <v>18</v>
      </c>
      <c r="D122" t="s">
        <v>232</v>
      </c>
      <c r="E122" t="s">
        <v>253</v>
      </c>
      <c r="F122" s="1">
        <v>60</v>
      </c>
      <c r="G122" s="1">
        <v>560</v>
      </c>
      <c r="H122" s="1">
        <v>560</v>
      </c>
      <c r="I122" s="1">
        <v>560</v>
      </c>
      <c r="J122" s="1">
        <v>560</v>
      </c>
    </row>
    <row r="123" spans="1:10" hidden="1" x14ac:dyDescent="0.3">
      <c r="A123" t="s">
        <v>42</v>
      </c>
      <c r="B123" t="s">
        <v>24</v>
      </c>
      <c r="C123" t="s">
        <v>18</v>
      </c>
      <c r="D123" t="s">
        <v>216</v>
      </c>
      <c r="E123" t="s">
        <v>254</v>
      </c>
      <c r="F123" s="1">
        <v>60</v>
      </c>
      <c r="G123" s="1">
        <v>60</v>
      </c>
      <c r="H123" s="1">
        <v>60</v>
      </c>
      <c r="I123" s="1">
        <v>60</v>
      </c>
      <c r="J123" s="1">
        <v>60</v>
      </c>
    </row>
    <row r="124" spans="1:10" hidden="1" x14ac:dyDescent="0.3">
      <c r="A124" t="s">
        <v>42</v>
      </c>
      <c r="B124" t="s">
        <v>24</v>
      </c>
      <c r="C124" t="s">
        <v>18</v>
      </c>
      <c r="D124" t="s">
        <v>232</v>
      </c>
      <c r="E124" t="s">
        <v>255</v>
      </c>
      <c r="F124" s="1">
        <v>69</v>
      </c>
      <c r="G124" s="1">
        <v>69</v>
      </c>
      <c r="H124" s="1">
        <v>69</v>
      </c>
      <c r="I124" s="1">
        <v>69</v>
      </c>
      <c r="J124" s="1">
        <v>69</v>
      </c>
    </row>
    <row r="125" spans="1:10" hidden="1" x14ac:dyDescent="0.3">
      <c r="A125" t="s">
        <v>42</v>
      </c>
      <c r="B125" t="s">
        <v>24</v>
      </c>
      <c r="C125" t="s">
        <v>18</v>
      </c>
      <c r="D125" t="s">
        <v>206</v>
      </c>
      <c r="E125" t="s">
        <v>256</v>
      </c>
      <c r="F125" s="1">
        <v>70</v>
      </c>
      <c r="G125" s="1">
        <v>70</v>
      </c>
      <c r="H125" s="1">
        <v>70</v>
      </c>
      <c r="I125" s="1">
        <v>70</v>
      </c>
      <c r="J125" s="1">
        <v>70</v>
      </c>
    </row>
    <row r="126" spans="1:10" hidden="1" x14ac:dyDescent="0.3">
      <c r="A126" t="s">
        <v>42</v>
      </c>
      <c r="B126" t="s">
        <v>24</v>
      </c>
      <c r="C126" t="s">
        <v>18</v>
      </c>
      <c r="D126" t="s">
        <v>257</v>
      </c>
      <c r="E126" t="s">
        <v>258</v>
      </c>
      <c r="F126" s="1">
        <v>80</v>
      </c>
      <c r="G126" s="1">
        <v>80</v>
      </c>
      <c r="H126" s="1">
        <v>80</v>
      </c>
      <c r="I126" s="1">
        <v>80</v>
      </c>
      <c r="J126" s="1">
        <v>80</v>
      </c>
    </row>
    <row r="127" spans="1:10" hidden="1" x14ac:dyDescent="0.3">
      <c r="A127" t="s">
        <v>42</v>
      </c>
      <c r="B127" t="s">
        <v>24</v>
      </c>
      <c r="C127" t="s">
        <v>18</v>
      </c>
      <c r="D127" t="s">
        <v>206</v>
      </c>
      <c r="E127" t="s">
        <v>259</v>
      </c>
      <c r="F127" s="1">
        <v>100</v>
      </c>
      <c r="G127" s="1">
        <v>100</v>
      </c>
      <c r="H127" s="1">
        <v>100</v>
      </c>
      <c r="I127" s="1">
        <v>100</v>
      </c>
      <c r="J127" s="1">
        <v>100</v>
      </c>
    </row>
    <row r="128" spans="1:10" hidden="1" x14ac:dyDescent="0.3">
      <c r="A128" t="s">
        <v>42</v>
      </c>
      <c r="B128" t="s">
        <v>24</v>
      </c>
      <c r="C128" t="s">
        <v>18</v>
      </c>
      <c r="D128" t="s">
        <v>208</v>
      </c>
      <c r="E128" t="s">
        <v>260</v>
      </c>
      <c r="F128" s="1">
        <v>100</v>
      </c>
      <c r="G128" s="1">
        <v>100</v>
      </c>
      <c r="H128" s="1">
        <v>100</v>
      </c>
      <c r="I128" s="1">
        <v>100</v>
      </c>
      <c r="J128" s="1">
        <v>100</v>
      </c>
    </row>
    <row r="129" spans="1:10" hidden="1" x14ac:dyDescent="0.3">
      <c r="A129" t="s">
        <v>42</v>
      </c>
      <c r="B129" t="s">
        <v>24</v>
      </c>
      <c r="C129" t="s">
        <v>18</v>
      </c>
      <c r="D129" t="s">
        <v>216</v>
      </c>
      <c r="E129" t="s">
        <v>261</v>
      </c>
      <c r="F129" s="1">
        <v>100</v>
      </c>
      <c r="G129" s="1">
        <v>100</v>
      </c>
      <c r="H129" s="1">
        <v>100</v>
      </c>
      <c r="I129" s="1">
        <v>100</v>
      </c>
      <c r="J129" s="1">
        <v>100</v>
      </c>
    </row>
    <row r="130" spans="1:10" hidden="1" x14ac:dyDescent="0.3">
      <c r="A130" t="s">
        <v>42</v>
      </c>
      <c r="B130" t="s">
        <v>24</v>
      </c>
      <c r="C130" t="s">
        <v>18</v>
      </c>
      <c r="D130" t="s">
        <v>206</v>
      </c>
      <c r="E130" t="s">
        <v>262</v>
      </c>
      <c r="F130" s="1">
        <v>120</v>
      </c>
      <c r="G130" s="1">
        <v>120</v>
      </c>
      <c r="H130" s="1">
        <v>120</v>
      </c>
      <c r="I130" s="1">
        <v>120</v>
      </c>
      <c r="J130" s="1">
        <v>120</v>
      </c>
    </row>
    <row r="131" spans="1:10" hidden="1" x14ac:dyDescent="0.3">
      <c r="A131" t="s">
        <v>42</v>
      </c>
      <c r="B131" t="s">
        <v>24</v>
      </c>
      <c r="C131" t="s">
        <v>18</v>
      </c>
      <c r="D131" t="s">
        <v>206</v>
      </c>
      <c r="E131" t="s">
        <v>263</v>
      </c>
      <c r="F131" s="1">
        <v>121</v>
      </c>
      <c r="G131" s="1">
        <v>121</v>
      </c>
      <c r="H131" s="1">
        <v>121</v>
      </c>
      <c r="I131" s="1">
        <v>121</v>
      </c>
      <c r="J131" s="1">
        <v>121</v>
      </c>
    </row>
    <row r="132" spans="1:10" hidden="1" x14ac:dyDescent="0.3">
      <c r="A132" t="s">
        <v>42</v>
      </c>
      <c r="B132" t="s">
        <v>24</v>
      </c>
      <c r="C132" t="s">
        <v>18</v>
      </c>
      <c r="D132" t="s">
        <v>225</v>
      </c>
      <c r="E132" t="s">
        <v>264</v>
      </c>
      <c r="F132" s="1">
        <v>162</v>
      </c>
      <c r="G132" s="1">
        <v>162</v>
      </c>
      <c r="H132" s="1">
        <v>162</v>
      </c>
      <c r="I132" s="1">
        <v>162</v>
      </c>
      <c r="J132" s="1">
        <v>162</v>
      </c>
    </row>
    <row r="133" spans="1:10" hidden="1" x14ac:dyDescent="0.3">
      <c r="A133" t="s">
        <v>42</v>
      </c>
      <c r="B133" t="s">
        <v>24</v>
      </c>
      <c r="C133" t="s">
        <v>18</v>
      </c>
      <c r="D133" t="s">
        <v>232</v>
      </c>
      <c r="E133" t="s">
        <v>265</v>
      </c>
      <c r="F133" s="1">
        <v>163</v>
      </c>
      <c r="G133" s="1">
        <v>163</v>
      </c>
      <c r="H133" s="1">
        <v>163</v>
      </c>
      <c r="I133" s="1">
        <v>163</v>
      </c>
      <c r="J133" s="1">
        <v>163</v>
      </c>
    </row>
    <row r="134" spans="1:10" hidden="1" x14ac:dyDescent="0.3">
      <c r="A134" t="s">
        <v>42</v>
      </c>
      <c r="B134" t="s">
        <v>24</v>
      </c>
      <c r="C134" t="s">
        <v>18</v>
      </c>
      <c r="D134" t="s">
        <v>266</v>
      </c>
      <c r="E134" t="s">
        <v>267</v>
      </c>
      <c r="F134" s="1">
        <v>173</v>
      </c>
      <c r="G134" s="1">
        <v>173</v>
      </c>
      <c r="H134" s="1">
        <v>173</v>
      </c>
      <c r="I134" s="1">
        <v>173</v>
      </c>
      <c r="J134" s="1">
        <v>173</v>
      </c>
    </row>
    <row r="135" spans="1:10" hidden="1" x14ac:dyDescent="0.3">
      <c r="A135" t="s">
        <v>42</v>
      </c>
      <c r="B135" t="s">
        <v>24</v>
      </c>
      <c r="C135" t="s">
        <v>18</v>
      </c>
      <c r="D135" t="s">
        <v>206</v>
      </c>
      <c r="E135" t="s">
        <v>268</v>
      </c>
      <c r="F135" s="1">
        <v>175</v>
      </c>
      <c r="G135" s="1">
        <v>175</v>
      </c>
      <c r="H135" s="1">
        <v>175</v>
      </c>
      <c r="I135" s="1">
        <v>175</v>
      </c>
      <c r="J135" s="1">
        <v>175</v>
      </c>
    </row>
    <row r="136" spans="1:10" hidden="1" x14ac:dyDescent="0.3">
      <c r="A136" t="s">
        <v>42</v>
      </c>
      <c r="B136" t="s">
        <v>24</v>
      </c>
      <c r="C136" t="s">
        <v>18</v>
      </c>
      <c r="D136" t="s">
        <v>225</v>
      </c>
      <c r="E136" t="s">
        <v>269</v>
      </c>
      <c r="F136" s="1">
        <v>186</v>
      </c>
      <c r="G136" s="1">
        <v>186</v>
      </c>
      <c r="H136" s="1">
        <v>186</v>
      </c>
      <c r="I136" s="1">
        <v>186</v>
      </c>
      <c r="J136" s="1">
        <v>186</v>
      </c>
    </row>
    <row r="137" spans="1:10" hidden="1" x14ac:dyDescent="0.3">
      <c r="A137" t="s">
        <v>42</v>
      </c>
      <c r="B137" t="s">
        <v>24</v>
      </c>
      <c r="C137" t="s">
        <v>18</v>
      </c>
      <c r="D137" t="s">
        <v>206</v>
      </c>
      <c r="E137" t="s">
        <v>270</v>
      </c>
      <c r="F137" s="1">
        <v>205</v>
      </c>
      <c r="G137" s="1">
        <v>205</v>
      </c>
      <c r="H137" s="1">
        <v>205</v>
      </c>
      <c r="I137" s="1">
        <v>205</v>
      </c>
      <c r="J137" s="1">
        <v>205</v>
      </c>
    </row>
    <row r="138" spans="1:10" hidden="1" x14ac:dyDescent="0.3">
      <c r="A138" t="s">
        <v>42</v>
      </c>
      <c r="B138" t="s">
        <v>24</v>
      </c>
      <c r="C138" t="s">
        <v>18</v>
      </c>
      <c r="D138" t="s">
        <v>206</v>
      </c>
      <c r="E138" t="s">
        <v>271</v>
      </c>
      <c r="F138" s="1">
        <v>210</v>
      </c>
      <c r="G138" s="1">
        <v>210</v>
      </c>
      <c r="H138" s="1">
        <v>210</v>
      </c>
      <c r="I138" s="1">
        <v>210</v>
      </c>
      <c r="J138" s="1">
        <v>210</v>
      </c>
    </row>
    <row r="139" spans="1:10" hidden="1" x14ac:dyDescent="0.3">
      <c r="A139" t="s">
        <v>42</v>
      </c>
      <c r="B139" t="s">
        <v>24</v>
      </c>
      <c r="C139" t="s">
        <v>18</v>
      </c>
      <c r="D139" t="s">
        <v>214</v>
      </c>
      <c r="E139" t="s">
        <v>272</v>
      </c>
      <c r="F139" s="1">
        <v>220</v>
      </c>
      <c r="G139" s="1">
        <v>220</v>
      </c>
      <c r="H139" s="1">
        <v>220</v>
      </c>
      <c r="I139" s="1">
        <v>220</v>
      </c>
      <c r="J139" s="1">
        <v>220</v>
      </c>
    </row>
    <row r="140" spans="1:10" hidden="1" x14ac:dyDescent="0.3">
      <c r="A140" t="s">
        <v>42</v>
      </c>
      <c r="B140" t="s">
        <v>24</v>
      </c>
      <c r="C140" t="s">
        <v>18</v>
      </c>
      <c r="D140" t="s">
        <v>206</v>
      </c>
      <c r="E140" t="s">
        <v>273</v>
      </c>
      <c r="F140" s="1">
        <v>240</v>
      </c>
      <c r="G140" s="1">
        <v>240</v>
      </c>
      <c r="H140" s="1">
        <v>240</v>
      </c>
      <c r="I140" s="1">
        <v>240</v>
      </c>
      <c r="J140" s="1">
        <v>240</v>
      </c>
    </row>
    <row r="141" spans="1:10" hidden="1" x14ac:dyDescent="0.3">
      <c r="A141" t="s">
        <v>42</v>
      </c>
      <c r="B141" t="s">
        <v>24</v>
      </c>
      <c r="C141" t="s">
        <v>18</v>
      </c>
      <c r="D141" t="s">
        <v>204</v>
      </c>
      <c r="E141" t="s">
        <v>274</v>
      </c>
      <c r="F141" s="1">
        <v>310</v>
      </c>
      <c r="G141" s="1">
        <v>310</v>
      </c>
      <c r="H141" s="1">
        <v>310</v>
      </c>
      <c r="I141" s="1">
        <v>310</v>
      </c>
      <c r="J141" s="1">
        <v>310</v>
      </c>
    </row>
    <row r="142" spans="1:10" hidden="1" x14ac:dyDescent="0.3">
      <c r="A142" t="s">
        <v>42</v>
      </c>
      <c r="B142" t="s">
        <v>24</v>
      </c>
      <c r="C142" t="s">
        <v>18</v>
      </c>
      <c r="D142" t="s">
        <v>232</v>
      </c>
      <c r="E142" t="s">
        <v>275</v>
      </c>
      <c r="F142" s="1">
        <v>315</v>
      </c>
      <c r="G142" s="1">
        <v>315</v>
      </c>
      <c r="H142" s="1">
        <v>315</v>
      </c>
      <c r="I142" s="1">
        <v>315</v>
      </c>
      <c r="J142" s="1">
        <v>315</v>
      </c>
    </row>
    <row r="143" spans="1:10" hidden="1" x14ac:dyDescent="0.3">
      <c r="A143" t="s">
        <v>42</v>
      </c>
      <c r="B143" t="s">
        <v>24</v>
      </c>
      <c r="C143" t="s">
        <v>18</v>
      </c>
      <c r="D143" t="s">
        <v>276</v>
      </c>
      <c r="E143" t="s">
        <v>277</v>
      </c>
      <c r="F143" s="1">
        <v>329</v>
      </c>
      <c r="G143" s="1">
        <v>329</v>
      </c>
      <c r="H143" s="1">
        <v>329</v>
      </c>
      <c r="I143" s="1">
        <v>329</v>
      </c>
      <c r="J143" s="1">
        <v>329</v>
      </c>
    </row>
    <row r="144" spans="1:10" hidden="1" x14ac:dyDescent="0.3">
      <c r="A144" t="s">
        <v>42</v>
      </c>
      <c r="B144" t="s">
        <v>24</v>
      </c>
      <c r="C144" t="s">
        <v>18</v>
      </c>
      <c r="D144" t="s">
        <v>146</v>
      </c>
      <c r="E144" t="s">
        <v>278</v>
      </c>
      <c r="F144" s="1">
        <v>410</v>
      </c>
      <c r="G144" s="1">
        <v>410</v>
      </c>
      <c r="H144" s="1">
        <v>410</v>
      </c>
      <c r="I144" s="1">
        <v>410</v>
      </c>
      <c r="J144" s="1">
        <v>410</v>
      </c>
    </row>
    <row r="145" spans="1:10" hidden="1" x14ac:dyDescent="0.3">
      <c r="A145" t="s">
        <v>42</v>
      </c>
      <c r="B145" t="s">
        <v>24</v>
      </c>
      <c r="C145" t="s">
        <v>18</v>
      </c>
      <c r="D145" t="s">
        <v>257</v>
      </c>
      <c r="E145" t="s">
        <v>279</v>
      </c>
      <c r="F145" s="1">
        <v>441</v>
      </c>
      <c r="G145" s="1">
        <v>441</v>
      </c>
      <c r="H145" s="1">
        <v>441</v>
      </c>
      <c r="I145" s="1">
        <v>441</v>
      </c>
      <c r="J145" s="1">
        <v>441</v>
      </c>
    </row>
    <row r="146" spans="1:10" hidden="1" x14ac:dyDescent="0.3">
      <c r="A146" t="s">
        <v>42</v>
      </c>
      <c r="B146" t="s">
        <v>24</v>
      </c>
      <c r="C146" t="s">
        <v>18</v>
      </c>
      <c r="D146" t="s">
        <v>103</v>
      </c>
      <c r="E146" t="s">
        <v>280</v>
      </c>
      <c r="F146" s="1">
        <v>500</v>
      </c>
      <c r="G146" s="1">
        <v>750</v>
      </c>
      <c r="H146" s="1">
        <v>500</v>
      </c>
      <c r="I146" s="1">
        <v>250</v>
      </c>
      <c r="J146" s="1">
        <v>250</v>
      </c>
    </row>
    <row r="147" spans="1:10" hidden="1" x14ac:dyDescent="0.3">
      <c r="A147" t="s">
        <v>42</v>
      </c>
      <c r="B147" t="s">
        <v>24</v>
      </c>
      <c r="C147" t="s">
        <v>18</v>
      </c>
      <c r="D147" t="s">
        <v>232</v>
      </c>
      <c r="E147" t="s">
        <v>281</v>
      </c>
      <c r="F147" s="1">
        <v>540</v>
      </c>
      <c r="G147" s="1">
        <v>540</v>
      </c>
      <c r="H147" s="1">
        <v>540</v>
      </c>
      <c r="I147" s="1">
        <v>540</v>
      </c>
      <c r="J147" s="1">
        <v>540</v>
      </c>
    </row>
    <row r="148" spans="1:10" hidden="1" x14ac:dyDescent="0.3">
      <c r="A148" t="s">
        <v>42</v>
      </c>
      <c r="B148" t="s">
        <v>24</v>
      </c>
      <c r="C148" t="s">
        <v>18</v>
      </c>
      <c r="D148" t="s">
        <v>282</v>
      </c>
      <c r="E148" t="s">
        <v>283</v>
      </c>
      <c r="F148" s="1">
        <v>580</v>
      </c>
      <c r="G148" s="1">
        <v>580</v>
      </c>
      <c r="H148" s="1">
        <v>580</v>
      </c>
      <c r="I148" s="1">
        <v>580</v>
      </c>
      <c r="J148" s="1">
        <v>580</v>
      </c>
    </row>
    <row r="149" spans="1:10" hidden="1" x14ac:dyDescent="0.3">
      <c r="A149" t="s">
        <v>42</v>
      </c>
      <c r="B149" t="s">
        <v>24</v>
      </c>
      <c r="C149" t="s">
        <v>18</v>
      </c>
      <c r="D149" t="s">
        <v>194</v>
      </c>
      <c r="E149" t="s">
        <v>284</v>
      </c>
      <c r="F149" s="1">
        <v>582</v>
      </c>
      <c r="G149" s="1">
        <v>582</v>
      </c>
      <c r="H149" s="1">
        <v>582</v>
      </c>
      <c r="I149" s="1">
        <v>582</v>
      </c>
      <c r="J149" s="1">
        <v>582</v>
      </c>
    </row>
    <row r="150" spans="1:10" hidden="1" x14ac:dyDescent="0.3">
      <c r="A150" t="s">
        <v>42</v>
      </c>
      <c r="B150" t="s">
        <v>24</v>
      </c>
      <c r="C150" t="s">
        <v>18</v>
      </c>
      <c r="D150" t="s">
        <v>206</v>
      </c>
      <c r="E150" t="s">
        <v>285</v>
      </c>
      <c r="F150" s="1">
        <v>600</v>
      </c>
      <c r="G150" s="1">
        <v>600</v>
      </c>
      <c r="H150" s="1">
        <v>600</v>
      </c>
      <c r="I150" s="1">
        <v>600</v>
      </c>
      <c r="J150" s="1">
        <v>600</v>
      </c>
    </row>
    <row r="151" spans="1:10" hidden="1" x14ac:dyDescent="0.3">
      <c r="A151" t="s">
        <v>42</v>
      </c>
      <c r="B151" t="s">
        <v>24</v>
      </c>
      <c r="C151" t="s">
        <v>18</v>
      </c>
      <c r="D151" t="s">
        <v>206</v>
      </c>
      <c r="E151" t="s">
        <v>286</v>
      </c>
      <c r="F151" s="1">
        <v>620</v>
      </c>
      <c r="G151" s="1">
        <v>620</v>
      </c>
      <c r="H151" s="1">
        <v>620</v>
      </c>
      <c r="I151" s="1">
        <v>620</v>
      </c>
      <c r="J151" s="1">
        <v>620</v>
      </c>
    </row>
    <row r="152" spans="1:10" hidden="1" x14ac:dyDescent="0.3">
      <c r="A152" t="s">
        <v>42</v>
      </c>
      <c r="B152" t="s">
        <v>24</v>
      </c>
      <c r="C152" t="s">
        <v>18</v>
      </c>
      <c r="D152" t="s">
        <v>232</v>
      </c>
      <c r="E152" t="s">
        <v>287</v>
      </c>
      <c r="F152" s="1">
        <v>635</v>
      </c>
      <c r="G152" s="1">
        <v>635</v>
      </c>
      <c r="H152" s="1">
        <v>635</v>
      </c>
      <c r="I152" s="1">
        <v>635</v>
      </c>
      <c r="J152" s="1">
        <v>635</v>
      </c>
    </row>
    <row r="153" spans="1:10" hidden="1" x14ac:dyDescent="0.3">
      <c r="A153" t="s">
        <v>42</v>
      </c>
      <c r="B153" t="s">
        <v>24</v>
      </c>
      <c r="C153" t="s">
        <v>18</v>
      </c>
      <c r="D153" t="s">
        <v>232</v>
      </c>
      <c r="E153" t="s">
        <v>288</v>
      </c>
      <c r="F153" s="1">
        <v>725</v>
      </c>
      <c r="G153" s="1">
        <v>725</v>
      </c>
      <c r="H153" s="1">
        <v>725</v>
      </c>
      <c r="I153" s="1">
        <v>725</v>
      </c>
      <c r="J153" s="1">
        <v>725</v>
      </c>
    </row>
    <row r="154" spans="1:10" hidden="1" x14ac:dyDescent="0.3">
      <c r="A154" t="s">
        <v>42</v>
      </c>
      <c r="B154" t="s">
        <v>24</v>
      </c>
      <c r="C154" t="s">
        <v>18</v>
      </c>
      <c r="D154" t="s">
        <v>289</v>
      </c>
      <c r="E154" t="s">
        <v>290</v>
      </c>
      <c r="F154" s="1">
        <v>734</v>
      </c>
      <c r="G154" s="1">
        <v>734</v>
      </c>
      <c r="H154" s="1">
        <v>734</v>
      </c>
      <c r="I154" s="1">
        <v>734</v>
      </c>
      <c r="J154" s="1">
        <v>734</v>
      </c>
    </row>
    <row r="155" spans="1:10" hidden="1" x14ac:dyDescent="0.3">
      <c r="A155" t="s">
        <v>42</v>
      </c>
      <c r="B155" t="s">
        <v>24</v>
      </c>
      <c r="C155" t="s">
        <v>18</v>
      </c>
      <c r="D155" t="s">
        <v>291</v>
      </c>
      <c r="E155" t="s">
        <v>292</v>
      </c>
      <c r="F155" s="1">
        <v>750</v>
      </c>
      <c r="G155" s="1">
        <v>750</v>
      </c>
      <c r="H155" s="1">
        <v>750</v>
      </c>
      <c r="I155" s="1">
        <v>750</v>
      </c>
      <c r="J155" s="1">
        <v>750</v>
      </c>
    </row>
    <row r="156" spans="1:10" hidden="1" x14ac:dyDescent="0.3">
      <c r="A156" t="s">
        <v>42</v>
      </c>
      <c r="B156" t="s">
        <v>24</v>
      </c>
      <c r="C156" t="s">
        <v>18</v>
      </c>
      <c r="D156" t="s">
        <v>214</v>
      </c>
      <c r="E156" t="s">
        <v>293</v>
      </c>
      <c r="F156" s="1">
        <v>760</v>
      </c>
      <c r="G156" s="1">
        <v>760</v>
      </c>
      <c r="H156" s="1">
        <v>760</v>
      </c>
      <c r="I156" s="1">
        <v>760</v>
      </c>
      <c r="J156" s="1">
        <v>760</v>
      </c>
    </row>
    <row r="157" spans="1:10" hidden="1" x14ac:dyDescent="0.3">
      <c r="A157" t="s">
        <v>42</v>
      </c>
      <c r="B157" t="s">
        <v>24</v>
      </c>
      <c r="C157" t="s">
        <v>18</v>
      </c>
      <c r="D157" t="s">
        <v>206</v>
      </c>
      <c r="E157" t="s">
        <v>294</v>
      </c>
      <c r="F157" s="1">
        <v>785</v>
      </c>
      <c r="G157" s="1">
        <v>885</v>
      </c>
      <c r="H157" s="1">
        <v>785</v>
      </c>
      <c r="I157" s="1">
        <v>785</v>
      </c>
      <c r="J157" s="1">
        <v>785</v>
      </c>
    </row>
    <row r="158" spans="1:10" hidden="1" x14ac:dyDescent="0.3">
      <c r="A158" t="s">
        <v>42</v>
      </c>
      <c r="B158" t="s">
        <v>24</v>
      </c>
      <c r="C158" t="s">
        <v>18</v>
      </c>
      <c r="D158" t="s">
        <v>146</v>
      </c>
      <c r="E158" t="s">
        <v>295</v>
      </c>
      <c r="F158" s="1">
        <v>786</v>
      </c>
      <c r="G158" s="1">
        <v>786</v>
      </c>
      <c r="H158" s="1">
        <v>786</v>
      </c>
      <c r="I158" s="1">
        <v>786</v>
      </c>
      <c r="J158" s="1">
        <v>786</v>
      </c>
    </row>
    <row r="159" spans="1:10" hidden="1" x14ac:dyDescent="0.3">
      <c r="A159" t="s">
        <v>42</v>
      </c>
      <c r="B159" t="s">
        <v>24</v>
      </c>
      <c r="C159" t="s">
        <v>18</v>
      </c>
      <c r="D159" t="s">
        <v>232</v>
      </c>
      <c r="E159" t="s">
        <v>296</v>
      </c>
      <c r="F159" s="1">
        <v>800</v>
      </c>
      <c r="G159" s="1">
        <v>800</v>
      </c>
      <c r="H159" s="1">
        <v>800</v>
      </c>
      <c r="I159" s="1">
        <v>800</v>
      </c>
      <c r="J159" s="1">
        <v>800</v>
      </c>
    </row>
    <row r="160" spans="1:10" hidden="1" x14ac:dyDescent="0.3">
      <c r="A160" t="s">
        <v>42</v>
      </c>
      <c r="B160" t="s">
        <v>24</v>
      </c>
      <c r="C160" t="s">
        <v>18</v>
      </c>
      <c r="D160" t="s">
        <v>214</v>
      </c>
      <c r="E160" t="s">
        <v>297</v>
      </c>
      <c r="F160" s="1">
        <v>853</v>
      </c>
      <c r="G160" s="1">
        <v>853</v>
      </c>
      <c r="H160" s="1">
        <v>853</v>
      </c>
      <c r="I160" s="1">
        <v>853</v>
      </c>
      <c r="J160" s="1">
        <v>853</v>
      </c>
    </row>
    <row r="161" spans="1:10" hidden="1" x14ac:dyDescent="0.3">
      <c r="A161" t="s">
        <v>42</v>
      </c>
      <c r="B161" t="s">
        <v>24</v>
      </c>
      <c r="C161" t="s">
        <v>18</v>
      </c>
      <c r="D161" t="s">
        <v>206</v>
      </c>
      <c r="E161" t="s">
        <v>298</v>
      </c>
      <c r="F161" s="1">
        <v>869</v>
      </c>
      <c r="G161" s="1">
        <v>869</v>
      </c>
      <c r="H161" s="1">
        <v>869</v>
      </c>
      <c r="I161" s="1">
        <v>869</v>
      </c>
      <c r="J161" s="1">
        <v>869</v>
      </c>
    </row>
    <row r="162" spans="1:10" hidden="1" x14ac:dyDescent="0.3">
      <c r="A162" t="s">
        <v>42</v>
      </c>
      <c r="B162" t="s">
        <v>24</v>
      </c>
      <c r="C162" t="s">
        <v>18</v>
      </c>
      <c r="D162" t="s">
        <v>240</v>
      </c>
      <c r="E162" t="s">
        <v>299</v>
      </c>
      <c r="F162" s="1">
        <v>876</v>
      </c>
      <c r="G162" s="1">
        <v>876</v>
      </c>
      <c r="H162" s="1">
        <v>876</v>
      </c>
      <c r="I162" s="1">
        <v>876</v>
      </c>
      <c r="J162" s="1">
        <v>876</v>
      </c>
    </row>
    <row r="163" spans="1:10" hidden="1" x14ac:dyDescent="0.3">
      <c r="A163" t="s">
        <v>42</v>
      </c>
      <c r="B163" t="s">
        <v>24</v>
      </c>
      <c r="C163" t="s">
        <v>18</v>
      </c>
      <c r="D163" t="s">
        <v>194</v>
      </c>
      <c r="E163" t="s">
        <v>300</v>
      </c>
      <c r="F163" s="1">
        <v>891</v>
      </c>
      <c r="G163" s="1">
        <v>891</v>
      </c>
      <c r="H163" s="1">
        <v>891</v>
      </c>
      <c r="I163" s="1">
        <v>891</v>
      </c>
      <c r="J163" s="1">
        <v>891</v>
      </c>
    </row>
    <row r="164" spans="1:10" hidden="1" x14ac:dyDescent="0.3">
      <c r="A164" t="s">
        <v>42</v>
      </c>
      <c r="B164" t="s">
        <v>24</v>
      </c>
      <c r="C164" t="s">
        <v>18</v>
      </c>
      <c r="D164" t="s">
        <v>206</v>
      </c>
      <c r="E164" t="s">
        <v>301</v>
      </c>
      <c r="F164" s="1">
        <v>947</v>
      </c>
      <c r="G164" s="1">
        <v>947</v>
      </c>
      <c r="H164" s="1">
        <v>947</v>
      </c>
      <c r="I164" s="1">
        <v>947</v>
      </c>
      <c r="J164" s="1">
        <v>947</v>
      </c>
    </row>
    <row r="165" spans="1:10" hidden="1" x14ac:dyDescent="0.3">
      <c r="A165" t="s">
        <v>42</v>
      </c>
      <c r="B165" t="s">
        <v>24</v>
      </c>
      <c r="C165" t="s">
        <v>18</v>
      </c>
      <c r="D165" t="s">
        <v>302</v>
      </c>
      <c r="E165" t="s">
        <v>303</v>
      </c>
      <c r="F165" s="1">
        <v>960</v>
      </c>
      <c r="G165" s="1">
        <v>960</v>
      </c>
      <c r="H165" s="1">
        <v>960</v>
      </c>
      <c r="I165" s="1">
        <v>960</v>
      </c>
      <c r="J165" s="1">
        <v>960</v>
      </c>
    </row>
    <row r="166" spans="1:10" hidden="1" x14ac:dyDescent="0.3">
      <c r="A166" t="s">
        <v>42</v>
      </c>
      <c r="B166" t="s">
        <v>24</v>
      </c>
      <c r="C166" t="s">
        <v>18</v>
      </c>
      <c r="D166" t="s">
        <v>266</v>
      </c>
      <c r="E166" t="s">
        <v>304</v>
      </c>
      <c r="F166" s="1">
        <v>1000</v>
      </c>
      <c r="G166" s="1">
        <v>800</v>
      </c>
      <c r="H166" s="1">
        <v>800</v>
      </c>
      <c r="I166" s="1">
        <v>800</v>
      </c>
      <c r="J166" s="1">
        <v>800</v>
      </c>
    </row>
    <row r="167" spans="1:10" hidden="1" x14ac:dyDescent="0.3">
      <c r="A167" t="s">
        <v>42</v>
      </c>
      <c r="B167" t="s">
        <v>24</v>
      </c>
      <c r="C167" t="s">
        <v>18</v>
      </c>
      <c r="D167" t="s">
        <v>305</v>
      </c>
      <c r="E167" t="s">
        <v>306</v>
      </c>
      <c r="F167" s="1">
        <v>1000</v>
      </c>
      <c r="G167" s="1">
        <v>1000</v>
      </c>
      <c r="H167" s="1">
        <v>1000</v>
      </c>
      <c r="I167" s="1">
        <v>1000</v>
      </c>
      <c r="J167" s="1">
        <v>0</v>
      </c>
    </row>
    <row r="168" spans="1:10" hidden="1" x14ac:dyDescent="0.3">
      <c r="A168" t="s">
        <v>42</v>
      </c>
      <c r="B168" t="s">
        <v>24</v>
      </c>
      <c r="C168" t="s">
        <v>18</v>
      </c>
      <c r="D168" t="s">
        <v>307</v>
      </c>
      <c r="E168" t="s">
        <v>308</v>
      </c>
      <c r="F168" s="1">
        <v>1100</v>
      </c>
      <c r="G168" s="1">
        <v>1100</v>
      </c>
      <c r="H168" s="1">
        <v>1200</v>
      </c>
      <c r="I168" s="1">
        <v>1250</v>
      </c>
      <c r="J168" s="1">
        <v>1300</v>
      </c>
    </row>
    <row r="169" spans="1:10" hidden="1" x14ac:dyDescent="0.3">
      <c r="A169" t="s">
        <v>42</v>
      </c>
      <c r="B169" t="s">
        <v>24</v>
      </c>
      <c r="C169" t="s">
        <v>18</v>
      </c>
      <c r="D169" t="s">
        <v>208</v>
      </c>
      <c r="E169" t="s">
        <v>309</v>
      </c>
      <c r="F169" s="1">
        <v>1156</v>
      </c>
      <c r="G169" s="1">
        <v>1156</v>
      </c>
      <c r="H169" s="1">
        <v>1156</v>
      </c>
      <c r="I169" s="1">
        <v>1156</v>
      </c>
      <c r="J169" s="1">
        <v>1156</v>
      </c>
    </row>
    <row r="170" spans="1:10" hidden="1" x14ac:dyDescent="0.3">
      <c r="A170" t="s">
        <v>42</v>
      </c>
      <c r="B170" t="s">
        <v>24</v>
      </c>
      <c r="C170" t="s">
        <v>18</v>
      </c>
      <c r="D170" t="s">
        <v>199</v>
      </c>
      <c r="E170" t="s">
        <v>310</v>
      </c>
      <c r="F170" s="1">
        <v>1177</v>
      </c>
      <c r="G170" s="1">
        <v>1177</v>
      </c>
      <c r="H170" s="1">
        <v>1177</v>
      </c>
      <c r="I170" s="1">
        <v>1177</v>
      </c>
      <c r="J170" s="1">
        <v>1177</v>
      </c>
    </row>
    <row r="171" spans="1:10" hidden="1" x14ac:dyDescent="0.3">
      <c r="A171" t="s">
        <v>42</v>
      </c>
      <c r="B171" t="s">
        <v>24</v>
      </c>
      <c r="C171" t="s">
        <v>18</v>
      </c>
      <c r="D171" t="s">
        <v>232</v>
      </c>
      <c r="E171" t="s">
        <v>311</v>
      </c>
      <c r="F171" s="1">
        <v>1300</v>
      </c>
      <c r="G171" s="1">
        <v>1300</v>
      </c>
      <c r="H171" s="1">
        <v>1300</v>
      </c>
      <c r="I171" s="1">
        <v>1300</v>
      </c>
      <c r="J171" s="1">
        <v>1300</v>
      </c>
    </row>
    <row r="172" spans="1:10" hidden="1" x14ac:dyDescent="0.3">
      <c r="A172" t="s">
        <v>42</v>
      </c>
      <c r="B172" t="s">
        <v>24</v>
      </c>
      <c r="C172" t="s">
        <v>18</v>
      </c>
      <c r="D172" t="s">
        <v>312</v>
      </c>
      <c r="E172" t="s">
        <v>313</v>
      </c>
      <c r="F172" s="1">
        <v>1300</v>
      </c>
      <c r="G172" s="1">
        <v>1300</v>
      </c>
      <c r="H172" s="1">
        <v>1300</v>
      </c>
      <c r="I172" s="1">
        <v>1300</v>
      </c>
      <c r="J172" s="1">
        <v>1300</v>
      </c>
    </row>
    <row r="173" spans="1:10" hidden="1" x14ac:dyDescent="0.3">
      <c r="A173" t="s">
        <v>42</v>
      </c>
      <c r="B173" t="s">
        <v>24</v>
      </c>
      <c r="C173" t="s">
        <v>18</v>
      </c>
      <c r="D173" t="s">
        <v>232</v>
      </c>
      <c r="E173" t="s">
        <v>314</v>
      </c>
      <c r="F173" s="1">
        <v>1310</v>
      </c>
      <c r="G173" s="1">
        <v>1310</v>
      </c>
      <c r="H173" s="1">
        <v>1310</v>
      </c>
      <c r="I173" s="1">
        <v>1310</v>
      </c>
      <c r="J173" s="1">
        <v>1310</v>
      </c>
    </row>
    <row r="174" spans="1:10" hidden="1" x14ac:dyDescent="0.3">
      <c r="A174" t="s">
        <v>42</v>
      </c>
      <c r="B174" t="s">
        <v>24</v>
      </c>
      <c r="C174" t="s">
        <v>18</v>
      </c>
      <c r="D174" t="s">
        <v>232</v>
      </c>
      <c r="E174" t="s">
        <v>315</v>
      </c>
      <c r="F174" s="1">
        <v>1338</v>
      </c>
      <c r="G174" s="1">
        <v>1338</v>
      </c>
      <c r="H174" s="1">
        <v>1338</v>
      </c>
      <c r="I174" s="1">
        <v>1338</v>
      </c>
      <c r="J174" s="1">
        <v>1338</v>
      </c>
    </row>
    <row r="175" spans="1:10" hidden="1" x14ac:dyDescent="0.3">
      <c r="A175" t="s">
        <v>42</v>
      </c>
      <c r="B175" t="s">
        <v>24</v>
      </c>
      <c r="C175" t="s">
        <v>18</v>
      </c>
      <c r="D175" t="s">
        <v>204</v>
      </c>
      <c r="E175" t="s">
        <v>316</v>
      </c>
      <c r="F175" s="1">
        <v>1339</v>
      </c>
      <c r="G175" s="1">
        <v>1339</v>
      </c>
      <c r="H175" s="1">
        <v>1339</v>
      </c>
      <c r="I175" s="1">
        <v>1339</v>
      </c>
      <c r="J175" s="1">
        <v>1339</v>
      </c>
    </row>
    <row r="176" spans="1:10" hidden="1" x14ac:dyDescent="0.3">
      <c r="A176" t="s">
        <v>42</v>
      </c>
      <c r="B176" t="s">
        <v>24</v>
      </c>
      <c r="C176" t="s">
        <v>18</v>
      </c>
      <c r="D176" t="s">
        <v>317</v>
      </c>
      <c r="E176" t="s">
        <v>318</v>
      </c>
      <c r="F176" s="1">
        <v>1342</v>
      </c>
      <c r="G176" s="1">
        <v>1342</v>
      </c>
      <c r="H176" s="1">
        <v>1342</v>
      </c>
      <c r="I176" s="1">
        <v>1342</v>
      </c>
      <c r="J176" s="1">
        <v>1342</v>
      </c>
    </row>
    <row r="177" spans="1:10" hidden="1" x14ac:dyDescent="0.3">
      <c r="A177" t="s">
        <v>42</v>
      </c>
      <c r="B177" t="s">
        <v>24</v>
      </c>
      <c r="C177" t="s">
        <v>18</v>
      </c>
      <c r="D177" t="s">
        <v>225</v>
      </c>
      <c r="E177" t="s">
        <v>319</v>
      </c>
      <c r="F177" s="1">
        <v>1352</v>
      </c>
      <c r="G177" s="1">
        <v>1352</v>
      </c>
      <c r="H177" s="1">
        <v>1352</v>
      </c>
      <c r="I177" s="1">
        <v>1352</v>
      </c>
      <c r="J177" s="1">
        <v>1352</v>
      </c>
    </row>
    <row r="178" spans="1:10" hidden="1" x14ac:dyDescent="0.3">
      <c r="A178" t="s">
        <v>42</v>
      </c>
      <c r="B178" t="s">
        <v>24</v>
      </c>
      <c r="C178" t="s">
        <v>18</v>
      </c>
      <c r="D178" t="s">
        <v>216</v>
      </c>
      <c r="E178" t="s">
        <v>320</v>
      </c>
      <c r="F178" s="1">
        <v>1425</v>
      </c>
      <c r="G178" s="1">
        <v>1425</v>
      </c>
      <c r="H178" s="1">
        <v>1425</v>
      </c>
      <c r="I178" s="1">
        <v>1425</v>
      </c>
      <c r="J178" s="1">
        <v>1425</v>
      </c>
    </row>
    <row r="179" spans="1:10" hidden="1" x14ac:dyDescent="0.3">
      <c r="A179" t="s">
        <v>42</v>
      </c>
      <c r="B179" t="s">
        <v>24</v>
      </c>
      <c r="C179" t="s">
        <v>18</v>
      </c>
      <c r="D179" t="s">
        <v>162</v>
      </c>
      <c r="E179" t="s">
        <v>321</v>
      </c>
      <c r="F179" s="1">
        <v>1435</v>
      </c>
      <c r="G179" s="1">
        <v>1435</v>
      </c>
      <c r="H179" s="1">
        <v>1435</v>
      </c>
      <c r="I179" s="1">
        <v>1435</v>
      </c>
      <c r="J179" s="1">
        <v>1435</v>
      </c>
    </row>
    <row r="180" spans="1:10" hidden="1" x14ac:dyDescent="0.3">
      <c r="A180" t="s">
        <v>42</v>
      </c>
      <c r="B180" t="s">
        <v>24</v>
      </c>
      <c r="C180" t="s">
        <v>18</v>
      </c>
      <c r="D180" t="s">
        <v>232</v>
      </c>
      <c r="E180" t="s">
        <v>322</v>
      </c>
      <c r="F180" s="1">
        <v>1470</v>
      </c>
      <c r="G180" s="1">
        <v>1470</v>
      </c>
      <c r="H180" s="1">
        <v>1470</v>
      </c>
      <c r="I180" s="1">
        <v>1470</v>
      </c>
      <c r="J180" s="1">
        <v>1470</v>
      </c>
    </row>
    <row r="181" spans="1:10" hidden="1" x14ac:dyDescent="0.3">
      <c r="A181" t="s">
        <v>42</v>
      </c>
      <c r="B181" t="s">
        <v>24</v>
      </c>
      <c r="C181" t="s">
        <v>18</v>
      </c>
      <c r="D181" t="s">
        <v>323</v>
      </c>
      <c r="E181" t="s">
        <v>324</v>
      </c>
      <c r="F181" s="1">
        <v>1863</v>
      </c>
      <c r="G181" s="1">
        <v>1863</v>
      </c>
      <c r="H181" s="1">
        <v>1863</v>
      </c>
      <c r="I181" s="1">
        <v>1863</v>
      </c>
      <c r="J181" s="1">
        <v>1863</v>
      </c>
    </row>
    <row r="182" spans="1:10" hidden="1" x14ac:dyDescent="0.3">
      <c r="A182" t="s">
        <v>42</v>
      </c>
      <c r="B182" t="s">
        <v>24</v>
      </c>
      <c r="C182" t="s">
        <v>18</v>
      </c>
      <c r="D182" t="s">
        <v>232</v>
      </c>
      <c r="E182" t="s">
        <v>325</v>
      </c>
      <c r="F182" s="1">
        <v>1892</v>
      </c>
      <c r="G182" s="1">
        <v>1892</v>
      </c>
      <c r="H182" s="1">
        <v>1892</v>
      </c>
      <c r="I182" s="1">
        <v>1892</v>
      </c>
      <c r="J182" s="1">
        <v>1892</v>
      </c>
    </row>
    <row r="183" spans="1:10" hidden="1" x14ac:dyDescent="0.3">
      <c r="A183" t="s">
        <v>42</v>
      </c>
      <c r="B183" t="s">
        <v>24</v>
      </c>
      <c r="C183" t="s">
        <v>18</v>
      </c>
      <c r="D183" t="s">
        <v>307</v>
      </c>
      <c r="E183" t="s">
        <v>326</v>
      </c>
      <c r="F183" s="1">
        <v>2002</v>
      </c>
      <c r="G183" s="1">
        <v>2002</v>
      </c>
      <c r="H183" s="1">
        <v>2002</v>
      </c>
      <c r="I183" s="1">
        <v>2002</v>
      </c>
      <c r="J183" s="1">
        <v>2002</v>
      </c>
    </row>
    <row r="184" spans="1:10" hidden="1" x14ac:dyDescent="0.3">
      <c r="A184" t="s">
        <v>42</v>
      </c>
      <c r="B184" t="s">
        <v>24</v>
      </c>
      <c r="C184" t="s">
        <v>18</v>
      </c>
      <c r="D184" t="s">
        <v>194</v>
      </c>
      <c r="E184" t="s">
        <v>327</v>
      </c>
      <c r="F184" s="1">
        <v>2150</v>
      </c>
      <c r="G184" s="1">
        <v>2150</v>
      </c>
      <c r="H184" s="1">
        <v>2150</v>
      </c>
      <c r="I184" s="1">
        <v>2150</v>
      </c>
      <c r="J184" s="1">
        <v>2150</v>
      </c>
    </row>
    <row r="185" spans="1:10" hidden="1" x14ac:dyDescent="0.3">
      <c r="A185" t="s">
        <v>42</v>
      </c>
      <c r="B185" t="s">
        <v>24</v>
      </c>
      <c r="C185" t="s">
        <v>18</v>
      </c>
      <c r="D185" t="s">
        <v>328</v>
      </c>
      <c r="E185" t="s">
        <v>329</v>
      </c>
      <c r="F185" s="1">
        <v>2170</v>
      </c>
      <c r="G185" s="1">
        <v>2170</v>
      </c>
      <c r="H185" s="1">
        <v>2170</v>
      </c>
      <c r="I185" s="1">
        <v>2170</v>
      </c>
      <c r="J185" s="1">
        <v>2170</v>
      </c>
    </row>
    <row r="186" spans="1:10" hidden="1" x14ac:dyDescent="0.3">
      <c r="A186" t="s">
        <v>42</v>
      </c>
      <c r="B186" t="s">
        <v>24</v>
      </c>
      <c r="C186" t="s">
        <v>18</v>
      </c>
      <c r="D186" t="s">
        <v>232</v>
      </c>
      <c r="E186" t="s">
        <v>330</v>
      </c>
      <c r="F186" s="1">
        <v>2237</v>
      </c>
      <c r="G186" s="1">
        <v>2237</v>
      </c>
      <c r="H186" s="1">
        <v>2237</v>
      </c>
      <c r="I186" s="1">
        <v>2237</v>
      </c>
      <c r="J186" s="1">
        <v>2237</v>
      </c>
    </row>
    <row r="187" spans="1:10" hidden="1" x14ac:dyDescent="0.3">
      <c r="A187" t="s">
        <v>42</v>
      </c>
      <c r="B187" t="s">
        <v>24</v>
      </c>
      <c r="C187" t="s">
        <v>18</v>
      </c>
      <c r="D187" t="s">
        <v>199</v>
      </c>
      <c r="E187" t="s">
        <v>331</v>
      </c>
      <c r="F187" s="1">
        <v>2541</v>
      </c>
      <c r="G187" s="1">
        <v>2591</v>
      </c>
      <c r="H187" s="1">
        <v>2591</v>
      </c>
      <c r="I187" s="1">
        <v>2591</v>
      </c>
      <c r="J187" s="1">
        <v>2591</v>
      </c>
    </row>
    <row r="188" spans="1:10" hidden="1" x14ac:dyDescent="0.3">
      <c r="A188" t="s">
        <v>42</v>
      </c>
      <c r="B188" t="s">
        <v>24</v>
      </c>
      <c r="C188" t="s">
        <v>18</v>
      </c>
      <c r="D188" t="s">
        <v>332</v>
      </c>
      <c r="E188" t="s">
        <v>333</v>
      </c>
      <c r="F188" s="1">
        <v>2557</v>
      </c>
      <c r="G188" s="1">
        <v>2557</v>
      </c>
      <c r="H188" s="1">
        <v>2557</v>
      </c>
      <c r="I188" s="1">
        <v>2557</v>
      </c>
      <c r="J188" s="1">
        <v>2557</v>
      </c>
    </row>
    <row r="189" spans="1:10" hidden="1" x14ac:dyDescent="0.3">
      <c r="A189" t="s">
        <v>42</v>
      </c>
      <c r="B189" t="s">
        <v>24</v>
      </c>
      <c r="C189" t="s">
        <v>18</v>
      </c>
      <c r="D189" t="s">
        <v>232</v>
      </c>
      <c r="E189" t="s">
        <v>334</v>
      </c>
      <c r="F189" s="1">
        <v>2694</v>
      </c>
      <c r="G189" s="1">
        <v>3994</v>
      </c>
      <c r="H189" s="1">
        <v>3894</v>
      </c>
      <c r="I189" s="1">
        <v>3894</v>
      </c>
      <c r="J189" s="1">
        <v>3894</v>
      </c>
    </row>
    <row r="190" spans="1:10" hidden="1" x14ac:dyDescent="0.3">
      <c r="A190" t="s">
        <v>42</v>
      </c>
      <c r="B190" t="s">
        <v>24</v>
      </c>
      <c r="C190" t="s">
        <v>18</v>
      </c>
      <c r="D190" t="s">
        <v>240</v>
      </c>
      <c r="E190" t="s">
        <v>335</v>
      </c>
      <c r="F190" s="1">
        <v>2842</v>
      </c>
      <c r="G190" s="1">
        <v>2842</v>
      </c>
      <c r="H190" s="1">
        <v>2842</v>
      </c>
      <c r="I190" s="1">
        <v>2842</v>
      </c>
      <c r="J190" s="1">
        <v>2842</v>
      </c>
    </row>
    <row r="191" spans="1:10" hidden="1" x14ac:dyDescent="0.3">
      <c r="A191" t="s">
        <v>42</v>
      </c>
      <c r="B191" t="s">
        <v>24</v>
      </c>
      <c r="C191" t="s">
        <v>18</v>
      </c>
      <c r="D191" t="s">
        <v>332</v>
      </c>
      <c r="E191" t="s">
        <v>336</v>
      </c>
      <c r="F191" s="1">
        <v>3269</v>
      </c>
      <c r="G191" s="1">
        <v>3269</v>
      </c>
      <c r="H191" s="1">
        <v>3269</v>
      </c>
      <c r="I191" s="1">
        <v>3269</v>
      </c>
      <c r="J191" s="1">
        <v>3269</v>
      </c>
    </row>
    <row r="192" spans="1:10" hidden="1" x14ac:dyDescent="0.3">
      <c r="A192" t="s">
        <v>42</v>
      </c>
      <c r="B192" t="s">
        <v>24</v>
      </c>
      <c r="C192" t="s">
        <v>18</v>
      </c>
      <c r="D192" t="s">
        <v>146</v>
      </c>
      <c r="E192" t="s">
        <v>337</v>
      </c>
      <c r="F192" s="1">
        <v>3336</v>
      </c>
      <c r="G192" s="1">
        <v>3386</v>
      </c>
      <c r="H192" s="1">
        <v>3436</v>
      </c>
      <c r="I192" s="1">
        <v>3486</v>
      </c>
      <c r="J192" s="1">
        <v>3536</v>
      </c>
    </row>
    <row r="193" spans="1:10" hidden="1" x14ac:dyDescent="0.3">
      <c r="A193" t="s">
        <v>42</v>
      </c>
      <c r="B193" t="s">
        <v>24</v>
      </c>
      <c r="C193" t="s">
        <v>18</v>
      </c>
      <c r="D193" t="s">
        <v>338</v>
      </c>
      <c r="E193" t="s">
        <v>339</v>
      </c>
      <c r="F193" s="1">
        <v>3347</v>
      </c>
      <c r="G193" s="1">
        <v>4297</v>
      </c>
      <c r="H193" s="1">
        <v>4347</v>
      </c>
      <c r="I193" s="1">
        <v>4647</v>
      </c>
      <c r="J193" s="1">
        <v>4647</v>
      </c>
    </row>
    <row r="194" spans="1:10" hidden="1" x14ac:dyDescent="0.3">
      <c r="A194" t="s">
        <v>42</v>
      </c>
      <c r="B194" t="s">
        <v>24</v>
      </c>
      <c r="C194" t="s">
        <v>18</v>
      </c>
      <c r="D194" t="s">
        <v>340</v>
      </c>
      <c r="E194" t="s">
        <v>341</v>
      </c>
      <c r="F194" s="1">
        <v>3363</v>
      </c>
      <c r="G194" s="1">
        <v>3363</v>
      </c>
      <c r="H194" s="1">
        <v>3363</v>
      </c>
      <c r="I194" s="1">
        <v>3363</v>
      </c>
      <c r="J194" s="1">
        <v>3363</v>
      </c>
    </row>
    <row r="195" spans="1:10" hidden="1" x14ac:dyDescent="0.3">
      <c r="A195" t="s">
        <v>42</v>
      </c>
      <c r="B195" t="s">
        <v>24</v>
      </c>
      <c r="C195" t="s">
        <v>18</v>
      </c>
      <c r="D195" t="s">
        <v>307</v>
      </c>
      <c r="E195" t="s">
        <v>342</v>
      </c>
      <c r="F195" s="1">
        <v>3611</v>
      </c>
      <c r="G195" s="1">
        <v>3611</v>
      </c>
      <c r="H195" s="1">
        <v>3611</v>
      </c>
      <c r="I195" s="1">
        <v>3611</v>
      </c>
      <c r="J195" s="1">
        <v>3611</v>
      </c>
    </row>
    <row r="196" spans="1:10" hidden="1" x14ac:dyDescent="0.3">
      <c r="A196" t="s">
        <v>42</v>
      </c>
      <c r="B196" t="s">
        <v>24</v>
      </c>
      <c r="C196" t="s">
        <v>18</v>
      </c>
      <c r="D196" t="s">
        <v>289</v>
      </c>
      <c r="E196" t="s">
        <v>343</v>
      </c>
      <c r="F196" s="1">
        <v>3694</v>
      </c>
      <c r="G196" s="1">
        <v>3439</v>
      </c>
      <c r="H196" s="1">
        <v>3444</v>
      </c>
      <c r="I196" s="1">
        <v>3444</v>
      </c>
      <c r="J196" s="1">
        <v>3444</v>
      </c>
    </row>
    <row r="197" spans="1:10" hidden="1" x14ac:dyDescent="0.3">
      <c r="A197" t="s">
        <v>42</v>
      </c>
      <c r="B197" t="s">
        <v>24</v>
      </c>
      <c r="C197" t="s">
        <v>18</v>
      </c>
      <c r="D197" t="s">
        <v>216</v>
      </c>
      <c r="E197" t="s">
        <v>344</v>
      </c>
      <c r="F197" s="1">
        <v>3725</v>
      </c>
      <c r="G197" s="1">
        <v>10580</v>
      </c>
      <c r="H197" s="1">
        <v>20430</v>
      </c>
      <c r="I197" s="1">
        <v>27880</v>
      </c>
      <c r="J197" s="1">
        <v>35380</v>
      </c>
    </row>
    <row r="198" spans="1:10" hidden="1" x14ac:dyDescent="0.3">
      <c r="A198" t="s">
        <v>42</v>
      </c>
      <c r="B198" t="s">
        <v>24</v>
      </c>
      <c r="C198" t="s">
        <v>18</v>
      </c>
      <c r="D198" t="s">
        <v>162</v>
      </c>
      <c r="E198" t="s">
        <v>345</v>
      </c>
      <c r="F198" s="1">
        <v>3741</v>
      </c>
      <c r="G198" s="1">
        <v>3741</v>
      </c>
      <c r="H198" s="1">
        <v>3741</v>
      </c>
      <c r="I198" s="1">
        <v>3741</v>
      </c>
      <c r="J198" s="1">
        <v>3741</v>
      </c>
    </row>
    <row r="199" spans="1:10" hidden="1" x14ac:dyDescent="0.3">
      <c r="A199" t="s">
        <v>42</v>
      </c>
      <c r="B199" t="s">
        <v>24</v>
      </c>
      <c r="C199" t="s">
        <v>18</v>
      </c>
      <c r="D199" t="s">
        <v>232</v>
      </c>
      <c r="E199" t="s">
        <v>346</v>
      </c>
      <c r="F199" s="1">
        <v>4000</v>
      </c>
      <c r="G199" s="1">
        <v>4000</v>
      </c>
      <c r="H199" s="1">
        <v>4000</v>
      </c>
      <c r="I199" s="1">
        <v>4000</v>
      </c>
      <c r="J199" s="1">
        <v>4000</v>
      </c>
    </row>
    <row r="200" spans="1:10" hidden="1" x14ac:dyDescent="0.3">
      <c r="A200" t="s">
        <v>42</v>
      </c>
      <c r="B200" t="s">
        <v>24</v>
      </c>
      <c r="C200" t="s">
        <v>18</v>
      </c>
      <c r="D200" t="s">
        <v>347</v>
      </c>
      <c r="E200" t="s">
        <v>348</v>
      </c>
      <c r="F200" s="1">
        <v>4028</v>
      </c>
      <c r="G200" s="1">
        <v>4028</v>
      </c>
      <c r="H200" s="1">
        <v>4028</v>
      </c>
      <c r="I200" s="1">
        <v>4028</v>
      </c>
      <c r="J200" s="1">
        <v>4028</v>
      </c>
    </row>
    <row r="201" spans="1:10" hidden="1" x14ac:dyDescent="0.3">
      <c r="A201" t="s">
        <v>42</v>
      </c>
      <c r="B201" t="s">
        <v>24</v>
      </c>
      <c r="C201" t="s">
        <v>18</v>
      </c>
      <c r="D201" t="s">
        <v>232</v>
      </c>
      <c r="E201" t="s">
        <v>349</v>
      </c>
      <c r="F201" s="1">
        <v>4122</v>
      </c>
      <c r="G201" s="1">
        <v>4122</v>
      </c>
      <c r="H201" s="1">
        <v>4122</v>
      </c>
      <c r="I201" s="1">
        <v>4122</v>
      </c>
      <c r="J201" s="1">
        <v>4122</v>
      </c>
    </row>
    <row r="202" spans="1:10" hidden="1" x14ac:dyDescent="0.3">
      <c r="A202" t="s">
        <v>42</v>
      </c>
      <c r="B202" t="s">
        <v>24</v>
      </c>
      <c r="C202" t="s">
        <v>18</v>
      </c>
      <c r="D202" t="s">
        <v>307</v>
      </c>
      <c r="E202" t="s">
        <v>350</v>
      </c>
      <c r="F202" s="1">
        <v>4193</v>
      </c>
      <c r="G202" s="1">
        <v>3983</v>
      </c>
      <c r="H202" s="1">
        <v>3983</v>
      </c>
      <c r="I202" s="1">
        <v>3983</v>
      </c>
      <c r="J202" s="1">
        <v>3983</v>
      </c>
    </row>
    <row r="203" spans="1:10" hidden="1" x14ac:dyDescent="0.3">
      <c r="A203" t="s">
        <v>42</v>
      </c>
      <c r="B203" t="s">
        <v>24</v>
      </c>
      <c r="C203" t="s">
        <v>18</v>
      </c>
      <c r="D203" t="s">
        <v>232</v>
      </c>
      <c r="E203" t="s">
        <v>351</v>
      </c>
      <c r="F203" s="1">
        <v>4224</v>
      </c>
      <c r="G203" s="1">
        <v>4224</v>
      </c>
      <c r="H203" s="1">
        <v>4224</v>
      </c>
      <c r="I203" s="1">
        <v>4224</v>
      </c>
      <c r="J203" s="1">
        <v>4224</v>
      </c>
    </row>
    <row r="204" spans="1:10" hidden="1" x14ac:dyDescent="0.3">
      <c r="A204" t="s">
        <v>42</v>
      </c>
      <c r="B204" t="s">
        <v>24</v>
      </c>
      <c r="C204" t="s">
        <v>18</v>
      </c>
      <c r="D204" t="s">
        <v>199</v>
      </c>
      <c r="E204" t="s">
        <v>352</v>
      </c>
      <c r="F204" s="1">
        <v>4606</v>
      </c>
      <c r="G204" s="1">
        <v>4606</v>
      </c>
      <c r="H204" s="1">
        <v>4606</v>
      </c>
      <c r="I204" s="1">
        <v>4606</v>
      </c>
      <c r="J204" s="1">
        <v>4606</v>
      </c>
    </row>
    <row r="205" spans="1:10" hidden="1" x14ac:dyDescent="0.3">
      <c r="A205" t="s">
        <v>42</v>
      </c>
      <c r="B205" t="s">
        <v>24</v>
      </c>
      <c r="C205" t="s">
        <v>18</v>
      </c>
      <c r="D205" t="s">
        <v>332</v>
      </c>
      <c r="E205" t="s">
        <v>353</v>
      </c>
      <c r="F205" s="1">
        <v>4721</v>
      </c>
      <c r="G205" s="1">
        <v>4721</v>
      </c>
      <c r="H205" s="1">
        <v>4721</v>
      </c>
      <c r="I205" s="1">
        <v>4721</v>
      </c>
      <c r="J205" s="1">
        <v>4721</v>
      </c>
    </row>
    <row r="206" spans="1:10" hidden="1" x14ac:dyDescent="0.3">
      <c r="A206" t="s">
        <v>42</v>
      </c>
      <c r="B206" t="s">
        <v>24</v>
      </c>
      <c r="C206" t="s">
        <v>18</v>
      </c>
      <c r="D206" t="s">
        <v>183</v>
      </c>
      <c r="E206" t="s">
        <v>354</v>
      </c>
      <c r="F206" s="1">
        <v>5039</v>
      </c>
      <c r="G206" s="1">
        <v>5039</v>
      </c>
      <c r="H206" s="1">
        <v>5039</v>
      </c>
      <c r="I206" s="1">
        <v>5039</v>
      </c>
      <c r="J206" s="1">
        <v>5039</v>
      </c>
    </row>
    <row r="207" spans="1:10" hidden="1" x14ac:dyDescent="0.3">
      <c r="A207" t="s">
        <v>42</v>
      </c>
      <c r="B207" t="s">
        <v>24</v>
      </c>
      <c r="C207" t="s">
        <v>18</v>
      </c>
      <c r="D207" t="s">
        <v>232</v>
      </c>
      <c r="E207" t="s">
        <v>355</v>
      </c>
      <c r="F207" s="1">
        <v>5260</v>
      </c>
      <c r="G207" s="1">
        <v>5260</v>
      </c>
      <c r="H207" s="1">
        <v>5260</v>
      </c>
      <c r="I207" s="1">
        <v>5260</v>
      </c>
      <c r="J207" s="1">
        <v>5260</v>
      </c>
    </row>
    <row r="208" spans="1:10" hidden="1" x14ac:dyDescent="0.3">
      <c r="A208" t="s">
        <v>42</v>
      </c>
      <c r="B208" t="s">
        <v>24</v>
      </c>
      <c r="C208" t="s">
        <v>18</v>
      </c>
      <c r="D208" t="s">
        <v>204</v>
      </c>
      <c r="E208" t="s">
        <v>356</v>
      </c>
      <c r="F208" s="1">
        <v>5303</v>
      </c>
      <c r="G208" s="1">
        <v>5303</v>
      </c>
      <c r="H208" s="1">
        <v>5003</v>
      </c>
      <c r="I208" s="1">
        <v>5303</v>
      </c>
      <c r="J208" s="1">
        <v>5003</v>
      </c>
    </row>
    <row r="209" spans="1:10" hidden="1" x14ac:dyDescent="0.3">
      <c r="A209" t="s">
        <v>42</v>
      </c>
      <c r="B209" t="s">
        <v>24</v>
      </c>
      <c r="C209" t="s">
        <v>18</v>
      </c>
      <c r="D209" t="s">
        <v>357</v>
      </c>
      <c r="E209" t="s">
        <v>358</v>
      </c>
      <c r="F209" s="1">
        <v>5614</v>
      </c>
      <c r="G209" s="1">
        <v>5494</v>
      </c>
      <c r="H209" s="1">
        <v>5494</v>
      </c>
      <c r="I209" s="1">
        <v>5494</v>
      </c>
      <c r="J209" s="1">
        <v>5494</v>
      </c>
    </row>
    <row r="210" spans="1:10" hidden="1" x14ac:dyDescent="0.3">
      <c r="A210" t="s">
        <v>42</v>
      </c>
      <c r="B210" t="s">
        <v>24</v>
      </c>
      <c r="C210" t="s">
        <v>18</v>
      </c>
      <c r="D210" t="s">
        <v>162</v>
      </c>
      <c r="E210" t="s">
        <v>359</v>
      </c>
      <c r="F210" s="1">
        <v>5709</v>
      </c>
      <c r="G210" s="1">
        <v>5709</v>
      </c>
      <c r="H210" s="1">
        <v>5709</v>
      </c>
      <c r="I210" s="1">
        <v>5709</v>
      </c>
      <c r="J210" s="1">
        <v>5709</v>
      </c>
    </row>
    <row r="211" spans="1:10" hidden="1" x14ac:dyDescent="0.3">
      <c r="A211" t="s">
        <v>42</v>
      </c>
      <c r="B211" t="s">
        <v>24</v>
      </c>
      <c r="C211" t="s">
        <v>18</v>
      </c>
      <c r="D211" t="s">
        <v>360</v>
      </c>
      <c r="E211" t="s">
        <v>361</v>
      </c>
      <c r="F211" s="1">
        <v>5891</v>
      </c>
      <c r="G211" s="1">
        <v>5891</v>
      </c>
      <c r="H211" s="1">
        <v>5891</v>
      </c>
      <c r="I211" s="1">
        <v>5891</v>
      </c>
      <c r="J211" s="1">
        <v>5891</v>
      </c>
    </row>
    <row r="212" spans="1:10" hidden="1" x14ac:dyDescent="0.3">
      <c r="A212" t="s">
        <v>42</v>
      </c>
      <c r="B212" t="s">
        <v>24</v>
      </c>
      <c r="C212" t="s">
        <v>18</v>
      </c>
      <c r="D212" t="s">
        <v>204</v>
      </c>
      <c r="E212" t="s">
        <v>362</v>
      </c>
      <c r="F212" s="1">
        <v>5990</v>
      </c>
      <c r="G212" s="1">
        <v>5990</v>
      </c>
      <c r="H212" s="1">
        <v>5990</v>
      </c>
      <c r="I212" s="1">
        <v>5990</v>
      </c>
      <c r="J212" s="1">
        <v>5990</v>
      </c>
    </row>
    <row r="213" spans="1:10" hidden="1" x14ac:dyDescent="0.3">
      <c r="A213" t="s">
        <v>42</v>
      </c>
      <c r="B213" t="s">
        <v>24</v>
      </c>
      <c r="C213" t="s">
        <v>18</v>
      </c>
      <c r="D213" t="s">
        <v>208</v>
      </c>
      <c r="E213" t="s">
        <v>363</v>
      </c>
      <c r="F213" s="1">
        <v>6496</v>
      </c>
      <c r="G213" s="1">
        <v>6496</v>
      </c>
      <c r="H213" s="1">
        <v>6496</v>
      </c>
      <c r="I213" s="1">
        <v>6496</v>
      </c>
      <c r="J213" s="1">
        <v>6496</v>
      </c>
    </row>
    <row r="214" spans="1:10" hidden="1" x14ac:dyDescent="0.3">
      <c r="A214" t="s">
        <v>42</v>
      </c>
      <c r="B214" t="s">
        <v>24</v>
      </c>
      <c r="C214" t="s">
        <v>18</v>
      </c>
      <c r="D214" t="s">
        <v>328</v>
      </c>
      <c r="E214" t="s">
        <v>364</v>
      </c>
      <c r="F214" s="1">
        <v>6532</v>
      </c>
      <c r="G214" s="1">
        <v>6532</v>
      </c>
      <c r="H214" s="1">
        <v>6532</v>
      </c>
      <c r="I214" s="1">
        <v>6532</v>
      </c>
      <c r="J214" s="1">
        <v>6532</v>
      </c>
    </row>
    <row r="215" spans="1:10" hidden="1" x14ac:dyDescent="0.3">
      <c r="A215" t="s">
        <v>42</v>
      </c>
      <c r="B215" t="s">
        <v>24</v>
      </c>
      <c r="C215" t="s">
        <v>18</v>
      </c>
      <c r="D215" t="s">
        <v>232</v>
      </c>
      <c r="E215" t="s">
        <v>365</v>
      </c>
      <c r="F215" s="1">
        <v>7080</v>
      </c>
      <c r="G215" s="1">
        <v>7080</v>
      </c>
      <c r="H215" s="1">
        <v>7080</v>
      </c>
      <c r="I215" s="1">
        <v>7080</v>
      </c>
      <c r="J215" s="1">
        <v>7080</v>
      </c>
    </row>
    <row r="216" spans="1:10" hidden="1" x14ac:dyDescent="0.3">
      <c r="A216" t="s">
        <v>42</v>
      </c>
      <c r="B216" t="s">
        <v>24</v>
      </c>
      <c r="C216" t="s">
        <v>18</v>
      </c>
      <c r="D216" t="s">
        <v>317</v>
      </c>
      <c r="E216" t="s">
        <v>366</v>
      </c>
      <c r="F216" s="1">
        <v>7125</v>
      </c>
      <c r="G216" s="1">
        <v>7125</v>
      </c>
      <c r="H216" s="1">
        <v>7125</v>
      </c>
      <c r="I216" s="1">
        <v>7125</v>
      </c>
      <c r="J216" s="1">
        <v>7125</v>
      </c>
    </row>
    <row r="217" spans="1:10" hidden="1" x14ac:dyDescent="0.3">
      <c r="A217" t="s">
        <v>42</v>
      </c>
      <c r="B217" t="s">
        <v>24</v>
      </c>
      <c r="C217" t="s">
        <v>18</v>
      </c>
      <c r="D217" t="s">
        <v>232</v>
      </c>
      <c r="E217" t="s">
        <v>367</v>
      </c>
      <c r="F217" s="1">
        <v>7194</v>
      </c>
      <c r="G217" s="1">
        <v>6494</v>
      </c>
      <c r="H217" s="1">
        <v>6494</v>
      </c>
      <c r="I217" s="1">
        <v>6494</v>
      </c>
      <c r="J217" s="1">
        <v>6494</v>
      </c>
    </row>
    <row r="218" spans="1:10" hidden="1" x14ac:dyDescent="0.3">
      <c r="A218" t="s">
        <v>42</v>
      </c>
      <c r="B218" t="s">
        <v>24</v>
      </c>
      <c r="C218" t="s">
        <v>18</v>
      </c>
      <c r="D218" t="s">
        <v>307</v>
      </c>
      <c r="E218" t="s">
        <v>368</v>
      </c>
      <c r="F218" s="1">
        <v>7314</v>
      </c>
      <c r="G218" s="1">
        <v>7314</v>
      </c>
      <c r="H218" s="1">
        <v>7314</v>
      </c>
      <c r="I218" s="1">
        <v>7314</v>
      </c>
      <c r="J218" s="1">
        <v>7314</v>
      </c>
    </row>
    <row r="219" spans="1:10" hidden="1" x14ac:dyDescent="0.3">
      <c r="A219" t="s">
        <v>42</v>
      </c>
      <c r="B219" t="s">
        <v>24</v>
      </c>
      <c r="C219" t="s">
        <v>18</v>
      </c>
      <c r="D219" t="s">
        <v>307</v>
      </c>
      <c r="E219" t="s">
        <v>369</v>
      </c>
      <c r="F219" s="1">
        <v>7349</v>
      </c>
      <c r="G219" s="1">
        <v>7349</v>
      </c>
      <c r="H219" s="1">
        <v>7349</v>
      </c>
      <c r="I219" s="1">
        <v>7349</v>
      </c>
      <c r="J219" s="1">
        <v>7349</v>
      </c>
    </row>
    <row r="220" spans="1:10" hidden="1" x14ac:dyDescent="0.3">
      <c r="A220" t="s">
        <v>42</v>
      </c>
      <c r="B220" t="s">
        <v>24</v>
      </c>
      <c r="C220" t="s">
        <v>18</v>
      </c>
      <c r="D220" t="s">
        <v>216</v>
      </c>
      <c r="E220" t="s">
        <v>370</v>
      </c>
      <c r="F220" s="1">
        <v>7436</v>
      </c>
      <c r="G220" s="1">
        <v>7276</v>
      </c>
      <c r="H220" s="1">
        <v>7276</v>
      </c>
      <c r="I220" s="1">
        <v>7276</v>
      </c>
      <c r="J220" s="1">
        <v>7276</v>
      </c>
    </row>
    <row r="221" spans="1:10" hidden="1" x14ac:dyDescent="0.3">
      <c r="A221" t="s">
        <v>42</v>
      </c>
      <c r="B221" t="s">
        <v>24</v>
      </c>
      <c r="C221" t="s">
        <v>18</v>
      </c>
      <c r="D221" t="s">
        <v>371</v>
      </c>
      <c r="E221" t="s">
        <v>372</v>
      </c>
      <c r="F221" s="1">
        <v>7442</v>
      </c>
      <c r="G221" s="1">
        <v>7442</v>
      </c>
      <c r="H221" s="1">
        <v>7442</v>
      </c>
      <c r="I221" s="1">
        <v>7442</v>
      </c>
      <c r="J221" s="1">
        <v>10442</v>
      </c>
    </row>
    <row r="222" spans="1:10" hidden="1" x14ac:dyDescent="0.3">
      <c r="A222" t="s">
        <v>42</v>
      </c>
      <c r="B222" t="s">
        <v>24</v>
      </c>
      <c r="C222" t="s">
        <v>18</v>
      </c>
      <c r="D222" t="s">
        <v>146</v>
      </c>
      <c r="E222" t="s">
        <v>373</v>
      </c>
      <c r="F222" s="1">
        <v>8050</v>
      </c>
      <c r="G222" s="1">
        <v>4551</v>
      </c>
      <c r="H222" s="1">
        <v>4556</v>
      </c>
      <c r="I222" s="1">
        <v>4556</v>
      </c>
      <c r="J222" s="1">
        <v>4556</v>
      </c>
    </row>
    <row r="223" spans="1:10" hidden="1" x14ac:dyDescent="0.3">
      <c r="A223" t="s">
        <v>42</v>
      </c>
      <c r="B223" t="s">
        <v>24</v>
      </c>
      <c r="C223" t="s">
        <v>18</v>
      </c>
      <c r="D223" t="s">
        <v>199</v>
      </c>
      <c r="E223" t="s">
        <v>374</v>
      </c>
      <c r="F223" s="1">
        <v>9024</v>
      </c>
      <c r="G223" s="1">
        <v>9024</v>
      </c>
      <c r="H223" s="1">
        <v>9074</v>
      </c>
      <c r="I223" s="1">
        <v>9074</v>
      </c>
      <c r="J223" s="1">
        <v>9094</v>
      </c>
    </row>
    <row r="224" spans="1:10" hidden="1" x14ac:dyDescent="0.3">
      <c r="A224" t="s">
        <v>69</v>
      </c>
      <c r="B224" t="s">
        <v>54</v>
      </c>
      <c r="C224" t="s">
        <v>47</v>
      </c>
      <c r="D224" t="s">
        <v>375</v>
      </c>
      <c r="E224" t="s">
        <v>376</v>
      </c>
      <c r="F224" s="1">
        <v>9267</v>
      </c>
      <c r="G224" s="1">
        <v>-13</v>
      </c>
      <c r="H224" s="1">
        <v>-14</v>
      </c>
      <c r="I224" s="1">
        <v>-16</v>
      </c>
      <c r="J224" s="1">
        <v>3999</v>
      </c>
    </row>
    <row r="225" spans="1:10" hidden="1" x14ac:dyDescent="0.3">
      <c r="A225" t="s">
        <v>42</v>
      </c>
      <c r="B225" t="s">
        <v>24</v>
      </c>
      <c r="C225" t="s">
        <v>18</v>
      </c>
      <c r="D225" t="s">
        <v>257</v>
      </c>
      <c r="E225" t="s">
        <v>377</v>
      </c>
      <c r="F225" s="1">
        <v>9294</v>
      </c>
      <c r="G225" s="1">
        <v>2134</v>
      </c>
      <c r="H225" s="1">
        <v>9294</v>
      </c>
      <c r="I225" s="1">
        <v>2134</v>
      </c>
      <c r="J225" s="1">
        <v>9294</v>
      </c>
    </row>
    <row r="226" spans="1:10" hidden="1" x14ac:dyDescent="0.3">
      <c r="A226" t="s">
        <v>42</v>
      </c>
      <c r="B226" t="s">
        <v>24</v>
      </c>
      <c r="C226" t="s">
        <v>18</v>
      </c>
      <c r="D226" t="s">
        <v>204</v>
      </c>
      <c r="E226" t="s">
        <v>378</v>
      </c>
      <c r="F226" s="1">
        <v>9521</v>
      </c>
      <c r="G226" s="1">
        <v>9722</v>
      </c>
      <c r="H226" s="1">
        <v>9922</v>
      </c>
      <c r="I226" s="1">
        <v>9922</v>
      </c>
      <c r="J226" s="1">
        <v>9922</v>
      </c>
    </row>
    <row r="227" spans="1:10" hidden="1" x14ac:dyDescent="0.3">
      <c r="A227" t="s">
        <v>42</v>
      </c>
      <c r="B227" t="s">
        <v>24</v>
      </c>
      <c r="C227" t="s">
        <v>18</v>
      </c>
      <c r="D227" t="s">
        <v>357</v>
      </c>
      <c r="E227" t="s">
        <v>379</v>
      </c>
      <c r="F227" s="1">
        <v>10100</v>
      </c>
      <c r="G227" s="1">
        <v>10100</v>
      </c>
      <c r="H227" s="1">
        <v>10100</v>
      </c>
      <c r="I227" s="1">
        <v>10100</v>
      </c>
      <c r="J227" s="1">
        <v>10100</v>
      </c>
    </row>
    <row r="228" spans="1:10" hidden="1" x14ac:dyDescent="0.3">
      <c r="A228" t="s">
        <v>42</v>
      </c>
      <c r="B228" t="s">
        <v>24</v>
      </c>
      <c r="C228" t="s">
        <v>18</v>
      </c>
      <c r="D228" t="s">
        <v>183</v>
      </c>
      <c r="E228" t="s">
        <v>380</v>
      </c>
      <c r="F228" s="1">
        <v>10192</v>
      </c>
      <c r="G228" s="1">
        <v>10192</v>
      </c>
      <c r="H228" s="1">
        <v>10192</v>
      </c>
      <c r="I228" s="1">
        <v>10192</v>
      </c>
      <c r="J228" s="1">
        <v>10192</v>
      </c>
    </row>
    <row r="229" spans="1:10" hidden="1" x14ac:dyDescent="0.3">
      <c r="A229" t="s">
        <v>42</v>
      </c>
      <c r="B229" t="s">
        <v>24</v>
      </c>
      <c r="C229" t="s">
        <v>18</v>
      </c>
      <c r="D229" t="s">
        <v>232</v>
      </c>
      <c r="E229" t="s">
        <v>381</v>
      </c>
      <c r="F229" s="1">
        <v>10561</v>
      </c>
      <c r="G229" s="1">
        <v>10943</v>
      </c>
      <c r="H229" s="1">
        <v>10943</v>
      </c>
      <c r="I229" s="1">
        <v>10943</v>
      </c>
      <c r="J229" s="1">
        <v>10943</v>
      </c>
    </row>
    <row r="230" spans="1:10" hidden="1" x14ac:dyDescent="0.3">
      <c r="A230" t="s">
        <v>42</v>
      </c>
      <c r="B230" t="s">
        <v>24</v>
      </c>
      <c r="C230" t="s">
        <v>18</v>
      </c>
      <c r="D230" t="s">
        <v>183</v>
      </c>
      <c r="E230" t="s">
        <v>382</v>
      </c>
      <c r="F230" s="1">
        <v>10621</v>
      </c>
      <c r="G230" s="1">
        <v>10621</v>
      </c>
      <c r="H230" s="1">
        <v>10621</v>
      </c>
      <c r="I230" s="1">
        <v>10621</v>
      </c>
      <c r="J230" s="1">
        <v>10621</v>
      </c>
    </row>
    <row r="231" spans="1:10" hidden="1" x14ac:dyDescent="0.3">
      <c r="A231" t="s">
        <v>42</v>
      </c>
      <c r="B231" t="s">
        <v>24</v>
      </c>
      <c r="C231" t="s">
        <v>18</v>
      </c>
      <c r="D231" t="s">
        <v>194</v>
      </c>
      <c r="E231" t="s">
        <v>383</v>
      </c>
      <c r="F231" s="1">
        <v>10922</v>
      </c>
      <c r="G231" s="1">
        <v>10922</v>
      </c>
      <c r="H231" s="1">
        <v>10922</v>
      </c>
      <c r="I231" s="1">
        <v>10922</v>
      </c>
      <c r="J231" s="1">
        <v>10922</v>
      </c>
    </row>
    <row r="232" spans="1:10" hidden="1" x14ac:dyDescent="0.3">
      <c r="A232" t="s">
        <v>42</v>
      </c>
      <c r="B232" t="s">
        <v>24</v>
      </c>
      <c r="C232" t="s">
        <v>18</v>
      </c>
      <c r="D232" t="s">
        <v>307</v>
      </c>
      <c r="E232" t="s">
        <v>384</v>
      </c>
      <c r="F232" s="1">
        <v>11157</v>
      </c>
      <c r="G232" s="1">
        <v>11157</v>
      </c>
      <c r="H232" s="1">
        <v>11157</v>
      </c>
      <c r="I232" s="1">
        <v>11157</v>
      </c>
      <c r="J232" s="1">
        <v>11157</v>
      </c>
    </row>
    <row r="233" spans="1:10" hidden="1" x14ac:dyDescent="0.3">
      <c r="A233" t="s">
        <v>42</v>
      </c>
      <c r="B233" t="s">
        <v>24</v>
      </c>
      <c r="C233" t="s">
        <v>18</v>
      </c>
      <c r="D233" t="s">
        <v>307</v>
      </c>
      <c r="E233" t="s">
        <v>385</v>
      </c>
      <c r="F233" s="1">
        <v>11670</v>
      </c>
      <c r="G233" s="1">
        <v>11670</v>
      </c>
      <c r="H233" s="1">
        <v>11670</v>
      </c>
      <c r="I233" s="1">
        <v>11670</v>
      </c>
      <c r="J233" s="1">
        <v>11670</v>
      </c>
    </row>
    <row r="234" spans="1:10" hidden="1" x14ac:dyDescent="0.3">
      <c r="A234" t="s">
        <v>42</v>
      </c>
      <c r="B234" t="s">
        <v>24</v>
      </c>
      <c r="C234" t="s">
        <v>18</v>
      </c>
      <c r="D234" t="s">
        <v>183</v>
      </c>
      <c r="E234" t="s">
        <v>386</v>
      </c>
      <c r="F234" s="1">
        <v>11967</v>
      </c>
      <c r="G234" s="1">
        <v>11967</v>
      </c>
      <c r="H234" s="1">
        <v>11967</v>
      </c>
      <c r="I234" s="1">
        <v>11967</v>
      </c>
      <c r="J234" s="1">
        <v>11967</v>
      </c>
    </row>
    <row r="235" spans="1:10" hidden="1" x14ac:dyDescent="0.3">
      <c r="A235" t="s">
        <v>42</v>
      </c>
      <c r="B235" t="s">
        <v>24</v>
      </c>
      <c r="C235" t="s">
        <v>18</v>
      </c>
      <c r="D235" t="s">
        <v>338</v>
      </c>
      <c r="E235" t="s">
        <v>387</v>
      </c>
      <c r="F235" s="1">
        <v>12044</v>
      </c>
      <c r="G235" s="1">
        <v>12314</v>
      </c>
      <c r="H235" s="1">
        <v>12314</v>
      </c>
      <c r="I235" s="1">
        <v>12314</v>
      </c>
      <c r="J235" s="1">
        <v>12314</v>
      </c>
    </row>
    <row r="236" spans="1:10" hidden="1" x14ac:dyDescent="0.3">
      <c r="A236" t="s">
        <v>42</v>
      </c>
      <c r="B236" t="s">
        <v>24</v>
      </c>
      <c r="C236" t="s">
        <v>18</v>
      </c>
      <c r="D236" t="s">
        <v>208</v>
      </c>
      <c r="E236" t="s">
        <v>388</v>
      </c>
      <c r="F236" s="1">
        <v>12222</v>
      </c>
      <c r="G236" s="1">
        <v>12222</v>
      </c>
      <c r="H236" s="1">
        <v>12222</v>
      </c>
      <c r="I236" s="1">
        <v>12222</v>
      </c>
      <c r="J236" s="1">
        <v>12222</v>
      </c>
    </row>
    <row r="237" spans="1:10" hidden="1" x14ac:dyDescent="0.3">
      <c r="A237" t="s">
        <v>42</v>
      </c>
      <c r="B237" t="s">
        <v>24</v>
      </c>
      <c r="C237" t="s">
        <v>18</v>
      </c>
      <c r="D237" t="s">
        <v>183</v>
      </c>
      <c r="E237" t="s">
        <v>389</v>
      </c>
      <c r="F237" s="1">
        <v>12600</v>
      </c>
      <c r="G237" s="1">
        <v>12600</v>
      </c>
      <c r="H237" s="1">
        <v>12600</v>
      </c>
      <c r="I237" s="1">
        <v>12600</v>
      </c>
      <c r="J237" s="1">
        <v>12600</v>
      </c>
    </row>
    <row r="238" spans="1:10" hidden="1" x14ac:dyDescent="0.3">
      <c r="A238" t="s">
        <v>42</v>
      </c>
      <c r="B238" t="s">
        <v>24</v>
      </c>
      <c r="C238" t="s">
        <v>18</v>
      </c>
      <c r="D238" t="s">
        <v>307</v>
      </c>
      <c r="E238" t="s">
        <v>390</v>
      </c>
      <c r="F238" s="1">
        <v>12800</v>
      </c>
      <c r="G238" s="1">
        <v>12800</v>
      </c>
      <c r="H238" s="1">
        <v>12800</v>
      </c>
      <c r="I238" s="1">
        <v>12800</v>
      </c>
      <c r="J238" s="1">
        <v>12800</v>
      </c>
    </row>
    <row r="239" spans="1:10" hidden="1" x14ac:dyDescent="0.3">
      <c r="A239" t="s">
        <v>42</v>
      </c>
      <c r="B239" t="s">
        <v>24</v>
      </c>
      <c r="C239" t="s">
        <v>18</v>
      </c>
      <c r="D239" t="s">
        <v>214</v>
      </c>
      <c r="E239" t="s">
        <v>391</v>
      </c>
      <c r="F239" s="1">
        <v>12937</v>
      </c>
      <c r="G239" s="1">
        <v>12937</v>
      </c>
      <c r="H239" s="1">
        <v>12937</v>
      </c>
      <c r="I239" s="1">
        <v>12937</v>
      </c>
      <c r="J239" s="1">
        <v>12937</v>
      </c>
    </row>
    <row r="240" spans="1:10" hidden="1" x14ac:dyDescent="0.3">
      <c r="A240" t="s">
        <v>42</v>
      </c>
      <c r="B240" t="s">
        <v>24</v>
      </c>
      <c r="C240" t="s">
        <v>18</v>
      </c>
      <c r="D240" t="s">
        <v>392</v>
      </c>
      <c r="E240" t="s">
        <v>393</v>
      </c>
      <c r="F240" s="1">
        <v>12981</v>
      </c>
      <c r="G240" s="1">
        <v>12981</v>
      </c>
      <c r="H240" s="1">
        <v>12981</v>
      </c>
      <c r="I240" s="1">
        <v>12981</v>
      </c>
      <c r="J240" s="1">
        <v>12981</v>
      </c>
    </row>
    <row r="241" spans="1:10" hidden="1" x14ac:dyDescent="0.3">
      <c r="A241" t="s">
        <v>42</v>
      </c>
      <c r="B241" t="s">
        <v>24</v>
      </c>
      <c r="C241" t="s">
        <v>18</v>
      </c>
      <c r="D241" t="s">
        <v>307</v>
      </c>
      <c r="E241" t="s">
        <v>394</v>
      </c>
      <c r="F241" s="1">
        <v>13209</v>
      </c>
      <c r="G241" s="1">
        <v>13209</v>
      </c>
      <c r="H241" s="1">
        <v>13209</v>
      </c>
      <c r="I241" s="1">
        <v>13209</v>
      </c>
      <c r="J241" s="1">
        <v>13209</v>
      </c>
    </row>
    <row r="242" spans="1:10" hidden="1" x14ac:dyDescent="0.3">
      <c r="A242" t="s">
        <v>42</v>
      </c>
      <c r="B242" t="s">
        <v>24</v>
      </c>
      <c r="C242" t="s">
        <v>18</v>
      </c>
      <c r="D242" t="s">
        <v>328</v>
      </c>
      <c r="E242" t="s">
        <v>395</v>
      </c>
      <c r="F242" s="1">
        <v>13211</v>
      </c>
      <c r="G242" s="1">
        <v>13689</v>
      </c>
      <c r="H242" s="1">
        <v>13211</v>
      </c>
      <c r="I242" s="1">
        <v>13211</v>
      </c>
      <c r="J242" s="1">
        <v>13211</v>
      </c>
    </row>
    <row r="243" spans="1:10" hidden="1" x14ac:dyDescent="0.3">
      <c r="A243" t="s">
        <v>42</v>
      </c>
      <c r="B243" t="s">
        <v>24</v>
      </c>
      <c r="C243" t="s">
        <v>18</v>
      </c>
      <c r="D243" t="s">
        <v>396</v>
      </c>
      <c r="E243" t="s">
        <v>397</v>
      </c>
      <c r="F243" s="1">
        <v>13297</v>
      </c>
      <c r="G243" s="1">
        <v>13312</v>
      </c>
      <c r="H243" s="1">
        <v>13312</v>
      </c>
      <c r="I243" s="1">
        <v>13312</v>
      </c>
      <c r="J243" s="1">
        <v>13312</v>
      </c>
    </row>
    <row r="244" spans="1:10" hidden="1" x14ac:dyDescent="0.3">
      <c r="A244" t="s">
        <v>42</v>
      </c>
      <c r="B244" t="s">
        <v>24</v>
      </c>
      <c r="C244" t="s">
        <v>18</v>
      </c>
      <c r="D244" t="s">
        <v>398</v>
      </c>
      <c r="E244" t="s">
        <v>399</v>
      </c>
      <c r="F244" s="1">
        <v>14010</v>
      </c>
      <c r="G244" s="1">
        <v>15145</v>
      </c>
      <c r="H244" s="1">
        <v>15145</v>
      </c>
      <c r="I244" s="1">
        <v>15145</v>
      </c>
      <c r="J244" s="1">
        <v>15145</v>
      </c>
    </row>
    <row r="245" spans="1:10" hidden="1" x14ac:dyDescent="0.3">
      <c r="A245" t="s">
        <v>42</v>
      </c>
      <c r="B245" t="s">
        <v>24</v>
      </c>
      <c r="C245" t="s">
        <v>18</v>
      </c>
      <c r="D245" t="s">
        <v>208</v>
      </c>
      <c r="E245" t="s">
        <v>400</v>
      </c>
      <c r="F245" s="1">
        <v>14169</v>
      </c>
      <c r="G245" s="1">
        <v>14244</v>
      </c>
      <c r="H245" s="1">
        <v>14369</v>
      </c>
      <c r="I245" s="1">
        <v>14494</v>
      </c>
      <c r="J245" s="1">
        <v>14619</v>
      </c>
    </row>
    <row r="246" spans="1:10" hidden="1" x14ac:dyDescent="0.3">
      <c r="A246" t="s">
        <v>42</v>
      </c>
      <c r="B246" t="s">
        <v>24</v>
      </c>
      <c r="C246" t="s">
        <v>18</v>
      </c>
      <c r="D246" t="s">
        <v>96</v>
      </c>
      <c r="E246" t="s">
        <v>401</v>
      </c>
      <c r="F246" s="1">
        <v>14259</v>
      </c>
      <c r="G246" s="1">
        <v>14259</v>
      </c>
      <c r="H246" s="1">
        <v>14259</v>
      </c>
      <c r="I246" s="1">
        <v>14259</v>
      </c>
      <c r="J246" s="1">
        <v>14259</v>
      </c>
    </row>
    <row r="247" spans="1:10" hidden="1" x14ac:dyDescent="0.3">
      <c r="A247" t="s">
        <v>42</v>
      </c>
      <c r="B247" t="s">
        <v>24</v>
      </c>
      <c r="C247" t="s">
        <v>18</v>
      </c>
      <c r="D247" t="s">
        <v>208</v>
      </c>
      <c r="E247" t="s">
        <v>402</v>
      </c>
      <c r="F247" s="1">
        <v>15010</v>
      </c>
      <c r="G247" s="1">
        <v>16410</v>
      </c>
      <c r="H247" s="1">
        <v>17910</v>
      </c>
      <c r="I247" s="1">
        <v>19410</v>
      </c>
      <c r="J247" s="1">
        <v>20910</v>
      </c>
    </row>
    <row r="248" spans="1:10" hidden="1" x14ac:dyDescent="0.3">
      <c r="A248" t="s">
        <v>42</v>
      </c>
      <c r="B248" t="s">
        <v>24</v>
      </c>
      <c r="C248" t="s">
        <v>18</v>
      </c>
      <c r="D248" t="s">
        <v>307</v>
      </c>
      <c r="E248" t="s">
        <v>403</v>
      </c>
      <c r="F248" s="1">
        <v>15157</v>
      </c>
      <c r="G248" s="1">
        <v>13657</v>
      </c>
      <c r="H248" s="1">
        <v>13657</v>
      </c>
      <c r="I248" s="1">
        <v>13657</v>
      </c>
      <c r="J248" s="1">
        <v>13657</v>
      </c>
    </row>
    <row r="249" spans="1:10" hidden="1" x14ac:dyDescent="0.3">
      <c r="A249" t="s">
        <v>42</v>
      </c>
      <c r="B249" t="s">
        <v>24</v>
      </c>
      <c r="C249" t="s">
        <v>18</v>
      </c>
      <c r="D249" t="s">
        <v>347</v>
      </c>
      <c r="E249" t="s">
        <v>404</v>
      </c>
      <c r="F249" s="1">
        <v>15963</v>
      </c>
      <c r="G249" s="1">
        <v>15968</v>
      </c>
      <c r="H249" s="1">
        <v>15968</v>
      </c>
      <c r="I249" s="1">
        <v>15968</v>
      </c>
      <c r="J249" s="1">
        <v>15968</v>
      </c>
    </row>
    <row r="250" spans="1:10" hidden="1" x14ac:dyDescent="0.3">
      <c r="A250" t="s">
        <v>42</v>
      </c>
      <c r="B250" t="s">
        <v>24</v>
      </c>
      <c r="C250" t="s">
        <v>18</v>
      </c>
      <c r="D250" t="s">
        <v>307</v>
      </c>
      <c r="E250" t="s">
        <v>405</v>
      </c>
      <c r="F250" s="1">
        <v>16545</v>
      </c>
      <c r="G250" s="1">
        <v>20783</v>
      </c>
      <c r="H250" s="1">
        <v>17283</v>
      </c>
      <c r="I250" s="1">
        <v>17283</v>
      </c>
      <c r="J250" s="1">
        <v>17283</v>
      </c>
    </row>
    <row r="251" spans="1:10" hidden="1" x14ac:dyDescent="0.3">
      <c r="A251" t="s">
        <v>42</v>
      </c>
      <c r="B251" t="s">
        <v>24</v>
      </c>
      <c r="C251" t="s">
        <v>18</v>
      </c>
      <c r="D251" t="s">
        <v>183</v>
      </c>
      <c r="E251" t="s">
        <v>406</v>
      </c>
      <c r="F251" s="1">
        <v>16975</v>
      </c>
      <c r="G251" s="1">
        <v>16975</v>
      </c>
      <c r="H251" s="1">
        <v>16975</v>
      </c>
      <c r="I251" s="1">
        <v>16975</v>
      </c>
      <c r="J251" s="1">
        <v>16975</v>
      </c>
    </row>
    <row r="252" spans="1:10" hidden="1" x14ac:dyDescent="0.3">
      <c r="A252" t="s">
        <v>42</v>
      </c>
      <c r="B252" t="s">
        <v>24</v>
      </c>
      <c r="C252" t="s">
        <v>18</v>
      </c>
      <c r="D252" t="s">
        <v>208</v>
      </c>
      <c r="E252" t="s">
        <v>407</v>
      </c>
      <c r="F252" s="1">
        <v>17384</v>
      </c>
      <c r="G252" s="1">
        <v>11937</v>
      </c>
      <c r="H252" s="1">
        <v>11937</v>
      </c>
      <c r="I252" s="1">
        <v>11937</v>
      </c>
      <c r="J252" s="1">
        <v>11937</v>
      </c>
    </row>
    <row r="253" spans="1:10" hidden="1" x14ac:dyDescent="0.3">
      <c r="A253" t="s">
        <v>42</v>
      </c>
      <c r="B253" t="s">
        <v>24</v>
      </c>
      <c r="C253" t="s">
        <v>18</v>
      </c>
      <c r="D253" t="s">
        <v>257</v>
      </c>
      <c r="E253" t="s">
        <v>408</v>
      </c>
      <c r="F253" s="1">
        <v>18196</v>
      </c>
      <c r="G253" s="1">
        <v>17936</v>
      </c>
      <c r="H253" s="1">
        <v>17936</v>
      </c>
      <c r="I253" s="1">
        <v>17936</v>
      </c>
      <c r="J253" s="1">
        <v>17936</v>
      </c>
    </row>
    <row r="254" spans="1:10" hidden="1" x14ac:dyDescent="0.3">
      <c r="A254" t="s">
        <v>42</v>
      </c>
      <c r="B254" t="s">
        <v>24</v>
      </c>
      <c r="C254" t="s">
        <v>18</v>
      </c>
      <c r="D254" t="s">
        <v>347</v>
      </c>
      <c r="E254" t="s">
        <v>409</v>
      </c>
      <c r="F254" s="1">
        <v>18413</v>
      </c>
      <c r="G254" s="1">
        <v>18513</v>
      </c>
      <c r="H254" s="1">
        <v>18563</v>
      </c>
      <c r="I254" s="1">
        <v>18613</v>
      </c>
      <c r="J254" s="1">
        <v>18663</v>
      </c>
    </row>
    <row r="255" spans="1:10" hidden="1" x14ac:dyDescent="0.3">
      <c r="A255" t="s">
        <v>42</v>
      </c>
      <c r="B255" t="s">
        <v>24</v>
      </c>
      <c r="C255" t="s">
        <v>18</v>
      </c>
      <c r="D255" t="s">
        <v>212</v>
      </c>
      <c r="E255" t="s">
        <v>410</v>
      </c>
      <c r="F255" s="1">
        <v>18505</v>
      </c>
      <c r="G255" s="1">
        <v>18505</v>
      </c>
      <c r="H255" s="1">
        <v>18505</v>
      </c>
      <c r="I255" s="1">
        <v>18505</v>
      </c>
      <c r="J255" s="1">
        <v>18505</v>
      </c>
    </row>
    <row r="256" spans="1:10" hidden="1" x14ac:dyDescent="0.3">
      <c r="A256" t="s">
        <v>42</v>
      </c>
      <c r="B256" t="s">
        <v>24</v>
      </c>
      <c r="C256" t="s">
        <v>18</v>
      </c>
      <c r="D256" t="s">
        <v>411</v>
      </c>
      <c r="E256" t="s">
        <v>412</v>
      </c>
      <c r="F256" s="1">
        <v>20331</v>
      </c>
      <c r="G256" s="1">
        <v>22911</v>
      </c>
      <c r="H256" s="1">
        <v>22911</v>
      </c>
      <c r="I256" s="1">
        <v>22911</v>
      </c>
      <c r="J256" s="1">
        <v>22911</v>
      </c>
    </row>
    <row r="257" spans="1:10" hidden="1" x14ac:dyDescent="0.3">
      <c r="A257" t="s">
        <v>69</v>
      </c>
      <c r="B257" t="s">
        <v>54</v>
      </c>
      <c r="C257" t="s">
        <v>49</v>
      </c>
      <c r="D257" t="s">
        <v>413</v>
      </c>
      <c r="E257" t="s">
        <v>414</v>
      </c>
      <c r="F257" s="1">
        <v>20578</v>
      </c>
      <c r="G257" s="1">
        <v>10000</v>
      </c>
      <c r="H257" s="1">
        <v>11765</v>
      </c>
      <c r="I257" s="1">
        <v>18556</v>
      </c>
      <c r="J257" s="1">
        <v>30148</v>
      </c>
    </row>
    <row r="258" spans="1:10" hidden="1" x14ac:dyDescent="0.3">
      <c r="A258" t="s">
        <v>42</v>
      </c>
      <c r="B258" t="s">
        <v>24</v>
      </c>
      <c r="C258" t="s">
        <v>18</v>
      </c>
      <c r="D258" t="s">
        <v>194</v>
      </c>
      <c r="E258" t="s">
        <v>415</v>
      </c>
      <c r="F258" s="1">
        <v>21170</v>
      </c>
      <c r="G258" s="1">
        <v>18170</v>
      </c>
      <c r="H258" s="1">
        <v>18170</v>
      </c>
      <c r="I258" s="1">
        <v>18170</v>
      </c>
      <c r="J258" s="1">
        <v>18170</v>
      </c>
    </row>
    <row r="259" spans="1:10" hidden="1" x14ac:dyDescent="0.3">
      <c r="A259" t="s">
        <v>42</v>
      </c>
      <c r="B259" t="s">
        <v>24</v>
      </c>
      <c r="C259" t="s">
        <v>18</v>
      </c>
      <c r="D259" t="s">
        <v>340</v>
      </c>
      <c r="E259" t="s">
        <v>416</v>
      </c>
      <c r="F259" s="1">
        <v>21230</v>
      </c>
      <c r="G259" s="1">
        <v>21480</v>
      </c>
      <c r="H259" s="1">
        <v>21480</v>
      </c>
      <c r="I259" s="1">
        <v>21480</v>
      </c>
      <c r="J259" s="1">
        <v>21480</v>
      </c>
    </row>
    <row r="260" spans="1:10" hidden="1" x14ac:dyDescent="0.3">
      <c r="A260" t="s">
        <v>42</v>
      </c>
      <c r="B260" t="s">
        <v>24</v>
      </c>
      <c r="C260" t="s">
        <v>18</v>
      </c>
      <c r="D260" t="s">
        <v>96</v>
      </c>
      <c r="E260" t="s">
        <v>417</v>
      </c>
      <c r="F260" s="1">
        <v>21799</v>
      </c>
      <c r="G260" s="1">
        <v>21799</v>
      </c>
      <c r="H260" s="1">
        <v>21799</v>
      </c>
      <c r="I260" s="1">
        <v>21799</v>
      </c>
      <c r="J260" s="1">
        <v>21799</v>
      </c>
    </row>
    <row r="261" spans="1:10" hidden="1" x14ac:dyDescent="0.3">
      <c r="A261" t="s">
        <v>42</v>
      </c>
      <c r="B261" t="s">
        <v>24</v>
      </c>
      <c r="C261" t="s">
        <v>18</v>
      </c>
      <c r="D261" t="s">
        <v>276</v>
      </c>
      <c r="E261" t="s">
        <v>418</v>
      </c>
      <c r="F261" s="1">
        <v>22814</v>
      </c>
      <c r="G261" s="1">
        <v>23422</v>
      </c>
      <c r="H261" s="1">
        <v>22572</v>
      </c>
      <c r="I261" s="1">
        <v>22772</v>
      </c>
      <c r="J261" s="1">
        <v>22572</v>
      </c>
    </row>
    <row r="262" spans="1:10" hidden="1" x14ac:dyDescent="0.3">
      <c r="A262" t="s">
        <v>42</v>
      </c>
      <c r="B262" t="s">
        <v>24</v>
      </c>
      <c r="C262" t="s">
        <v>18</v>
      </c>
      <c r="D262" t="s">
        <v>340</v>
      </c>
      <c r="E262" t="s">
        <v>419</v>
      </c>
      <c r="F262" s="1">
        <v>22855</v>
      </c>
      <c r="G262" s="1">
        <v>27005</v>
      </c>
      <c r="H262" s="1">
        <v>27005</v>
      </c>
      <c r="I262" s="1">
        <v>27005</v>
      </c>
      <c r="J262" s="1">
        <v>27005</v>
      </c>
    </row>
    <row r="263" spans="1:10" hidden="1" x14ac:dyDescent="0.3">
      <c r="A263" t="s">
        <v>42</v>
      </c>
      <c r="B263" t="s">
        <v>24</v>
      </c>
      <c r="C263" t="s">
        <v>18</v>
      </c>
      <c r="D263" t="s">
        <v>420</v>
      </c>
      <c r="E263" t="s">
        <v>421</v>
      </c>
      <c r="F263" s="1">
        <v>22983</v>
      </c>
      <c r="G263" s="1">
        <v>23233</v>
      </c>
      <c r="H263" s="1">
        <v>23583</v>
      </c>
      <c r="I263" s="1">
        <v>24083</v>
      </c>
      <c r="J263" s="1">
        <v>24588</v>
      </c>
    </row>
    <row r="264" spans="1:10" hidden="1" x14ac:dyDescent="0.3">
      <c r="A264" t="s">
        <v>42</v>
      </c>
      <c r="B264" t="s">
        <v>24</v>
      </c>
      <c r="C264" t="s">
        <v>18</v>
      </c>
      <c r="D264" t="s">
        <v>146</v>
      </c>
      <c r="E264" t="s">
        <v>422</v>
      </c>
      <c r="F264" s="1">
        <v>23707</v>
      </c>
      <c r="G264" s="1">
        <v>23807</v>
      </c>
      <c r="H264" s="1">
        <v>23907</v>
      </c>
      <c r="I264" s="1">
        <v>24007</v>
      </c>
      <c r="J264" s="1">
        <v>24107</v>
      </c>
    </row>
    <row r="265" spans="1:10" hidden="1" x14ac:dyDescent="0.3">
      <c r="A265" t="s">
        <v>42</v>
      </c>
      <c r="B265" t="s">
        <v>24</v>
      </c>
      <c r="C265" t="s">
        <v>18</v>
      </c>
      <c r="D265" t="s">
        <v>411</v>
      </c>
      <c r="E265" t="s">
        <v>423</v>
      </c>
      <c r="F265" s="1">
        <v>24029</v>
      </c>
      <c r="G265" s="1">
        <v>19129</v>
      </c>
      <c r="H265" s="1">
        <v>19129</v>
      </c>
      <c r="I265" s="1">
        <v>19129</v>
      </c>
      <c r="J265" s="1">
        <v>19129</v>
      </c>
    </row>
    <row r="266" spans="1:10" hidden="1" x14ac:dyDescent="0.3">
      <c r="A266" t="s">
        <v>42</v>
      </c>
      <c r="B266" t="s">
        <v>24</v>
      </c>
      <c r="C266" t="s">
        <v>18</v>
      </c>
      <c r="D266" t="s">
        <v>266</v>
      </c>
      <c r="E266" t="s">
        <v>424</v>
      </c>
      <c r="F266" s="1">
        <v>25560</v>
      </c>
      <c r="G266" s="1">
        <v>25560</v>
      </c>
      <c r="H266" s="1">
        <v>25560</v>
      </c>
      <c r="I266" s="1">
        <v>25560</v>
      </c>
      <c r="J266" s="1">
        <v>25560</v>
      </c>
    </row>
    <row r="267" spans="1:10" hidden="1" x14ac:dyDescent="0.3">
      <c r="A267" t="s">
        <v>42</v>
      </c>
      <c r="B267" t="s">
        <v>24</v>
      </c>
      <c r="C267" t="s">
        <v>18</v>
      </c>
      <c r="D267" t="s">
        <v>128</v>
      </c>
      <c r="E267" t="s">
        <v>425</v>
      </c>
      <c r="F267" s="1">
        <v>25760</v>
      </c>
      <c r="G267" s="1">
        <v>0</v>
      </c>
      <c r="H267" s="1">
        <v>0</v>
      </c>
      <c r="I267" s="1">
        <v>0</v>
      </c>
      <c r="J267" s="1">
        <v>0</v>
      </c>
    </row>
    <row r="268" spans="1:10" hidden="1" x14ac:dyDescent="0.3">
      <c r="A268" t="s">
        <v>42</v>
      </c>
      <c r="B268" t="s">
        <v>24</v>
      </c>
      <c r="C268" t="s">
        <v>18</v>
      </c>
      <c r="D268" t="s">
        <v>426</v>
      </c>
      <c r="E268" t="s">
        <v>427</v>
      </c>
      <c r="F268" s="1">
        <v>26469</v>
      </c>
      <c r="G268" s="1">
        <v>26469</v>
      </c>
      <c r="H268" s="1">
        <v>26469</v>
      </c>
      <c r="I268" s="1">
        <v>26469</v>
      </c>
      <c r="J268" s="1">
        <v>26469</v>
      </c>
    </row>
    <row r="269" spans="1:10" hidden="1" x14ac:dyDescent="0.3">
      <c r="A269" t="s">
        <v>42</v>
      </c>
      <c r="B269" t="s">
        <v>24</v>
      </c>
      <c r="C269" t="s">
        <v>18</v>
      </c>
      <c r="D269" t="s">
        <v>396</v>
      </c>
      <c r="E269" t="s">
        <v>428</v>
      </c>
      <c r="F269" s="1">
        <v>27034</v>
      </c>
      <c r="G269" s="1">
        <v>27034</v>
      </c>
      <c r="H269" s="1">
        <v>27034</v>
      </c>
      <c r="I269" s="1">
        <v>27034</v>
      </c>
      <c r="J269" s="1">
        <v>27034</v>
      </c>
    </row>
    <row r="270" spans="1:10" hidden="1" x14ac:dyDescent="0.3">
      <c r="A270" t="s">
        <v>42</v>
      </c>
      <c r="B270" t="s">
        <v>24</v>
      </c>
      <c r="C270" t="s">
        <v>18</v>
      </c>
      <c r="D270" t="s">
        <v>257</v>
      </c>
      <c r="E270" t="s">
        <v>429</v>
      </c>
      <c r="F270" s="1">
        <v>27208</v>
      </c>
      <c r="G270" s="1">
        <v>27208</v>
      </c>
      <c r="H270" s="1">
        <v>27208</v>
      </c>
      <c r="I270" s="1">
        <v>27208</v>
      </c>
      <c r="J270" s="1">
        <v>27208</v>
      </c>
    </row>
    <row r="271" spans="1:10" hidden="1" x14ac:dyDescent="0.3">
      <c r="A271" t="s">
        <v>42</v>
      </c>
      <c r="B271" t="s">
        <v>24</v>
      </c>
      <c r="C271" t="s">
        <v>18</v>
      </c>
      <c r="D271" t="s">
        <v>420</v>
      </c>
      <c r="E271" t="s">
        <v>430</v>
      </c>
      <c r="F271" s="1">
        <v>27433</v>
      </c>
      <c r="G271" s="1">
        <v>27483</v>
      </c>
      <c r="H271" s="1">
        <v>27533</v>
      </c>
      <c r="I271" s="1">
        <v>27583</v>
      </c>
      <c r="J271" s="1">
        <v>27633</v>
      </c>
    </row>
    <row r="272" spans="1:10" hidden="1" x14ac:dyDescent="0.3">
      <c r="A272" t="s">
        <v>42</v>
      </c>
      <c r="B272" t="s">
        <v>24</v>
      </c>
      <c r="C272" t="s">
        <v>18</v>
      </c>
      <c r="D272" t="s">
        <v>307</v>
      </c>
      <c r="E272" t="s">
        <v>431</v>
      </c>
      <c r="F272" s="1">
        <v>27794</v>
      </c>
      <c r="G272" s="1">
        <v>27794</v>
      </c>
      <c r="H272" s="1">
        <v>27794</v>
      </c>
      <c r="I272" s="1">
        <v>27794</v>
      </c>
      <c r="J272" s="1">
        <v>27794</v>
      </c>
    </row>
    <row r="273" spans="1:10" hidden="1" x14ac:dyDescent="0.3">
      <c r="A273" t="s">
        <v>42</v>
      </c>
      <c r="B273" t="s">
        <v>24</v>
      </c>
      <c r="C273" t="s">
        <v>18</v>
      </c>
      <c r="D273" t="s">
        <v>208</v>
      </c>
      <c r="E273" t="s">
        <v>432</v>
      </c>
      <c r="F273" s="1">
        <v>30096</v>
      </c>
      <c r="G273" s="1">
        <v>50803</v>
      </c>
      <c r="H273" s="1">
        <v>50303</v>
      </c>
      <c r="I273" s="1">
        <v>54803</v>
      </c>
      <c r="J273" s="1">
        <v>59303</v>
      </c>
    </row>
    <row r="274" spans="1:10" hidden="1" x14ac:dyDescent="0.3">
      <c r="A274" t="s">
        <v>42</v>
      </c>
      <c r="B274" t="s">
        <v>24</v>
      </c>
      <c r="C274" t="s">
        <v>18</v>
      </c>
      <c r="D274" t="s">
        <v>206</v>
      </c>
      <c r="E274" t="s">
        <v>433</v>
      </c>
      <c r="F274" s="1">
        <v>34155</v>
      </c>
      <c r="G274" s="1">
        <v>38230</v>
      </c>
      <c r="H274" s="1">
        <v>37330</v>
      </c>
      <c r="I274" s="1">
        <v>37830</v>
      </c>
      <c r="J274" s="1">
        <v>37830</v>
      </c>
    </row>
    <row r="275" spans="1:10" hidden="1" x14ac:dyDescent="0.3">
      <c r="A275" t="s">
        <v>42</v>
      </c>
      <c r="B275" t="s">
        <v>24</v>
      </c>
      <c r="C275" t="s">
        <v>18</v>
      </c>
      <c r="D275" t="s">
        <v>357</v>
      </c>
      <c r="E275" t="s">
        <v>434</v>
      </c>
      <c r="F275" s="1">
        <v>35330</v>
      </c>
      <c r="G275" s="1">
        <v>35482</v>
      </c>
      <c r="H275" s="1">
        <v>35482</v>
      </c>
      <c r="I275" s="1">
        <v>35482</v>
      </c>
      <c r="J275" s="1">
        <v>35482</v>
      </c>
    </row>
    <row r="276" spans="1:10" hidden="1" x14ac:dyDescent="0.3">
      <c r="A276" t="s">
        <v>42</v>
      </c>
      <c r="B276" t="s">
        <v>24</v>
      </c>
      <c r="C276" t="s">
        <v>18</v>
      </c>
      <c r="D276" t="s">
        <v>162</v>
      </c>
      <c r="E276" t="s">
        <v>435</v>
      </c>
      <c r="F276" s="1">
        <v>35700</v>
      </c>
      <c r="G276" s="1">
        <v>35705</v>
      </c>
      <c r="H276" s="1">
        <v>35705</v>
      </c>
      <c r="I276" s="1">
        <v>35710</v>
      </c>
      <c r="J276" s="1">
        <v>35710</v>
      </c>
    </row>
    <row r="277" spans="1:10" hidden="1" x14ac:dyDescent="0.3">
      <c r="A277" t="s">
        <v>42</v>
      </c>
      <c r="B277" t="s">
        <v>24</v>
      </c>
      <c r="C277" t="s">
        <v>18</v>
      </c>
      <c r="D277" t="s">
        <v>307</v>
      </c>
      <c r="E277" t="s">
        <v>436</v>
      </c>
      <c r="F277" s="1">
        <v>36279</v>
      </c>
      <c r="G277" s="1">
        <v>18779</v>
      </c>
      <c r="H277" s="1">
        <v>18279</v>
      </c>
      <c r="I277" s="1">
        <v>17779</v>
      </c>
      <c r="J277" s="1">
        <v>17779</v>
      </c>
    </row>
    <row r="278" spans="1:10" hidden="1" x14ac:dyDescent="0.3">
      <c r="A278" t="s">
        <v>42</v>
      </c>
      <c r="B278" t="s">
        <v>24</v>
      </c>
      <c r="C278" t="s">
        <v>18</v>
      </c>
      <c r="D278" t="s">
        <v>240</v>
      </c>
      <c r="E278" t="s">
        <v>437</v>
      </c>
      <c r="F278" s="1">
        <v>37262</v>
      </c>
      <c r="G278" s="1">
        <v>38809</v>
      </c>
      <c r="H278" s="1">
        <v>39409</v>
      </c>
      <c r="I278" s="1">
        <v>40009</v>
      </c>
      <c r="J278" s="1">
        <v>40809</v>
      </c>
    </row>
    <row r="279" spans="1:10" hidden="1" x14ac:dyDescent="0.3">
      <c r="A279" t="s">
        <v>42</v>
      </c>
      <c r="B279" t="s">
        <v>24</v>
      </c>
      <c r="C279" t="s">
        <v>18</v>
      </c>
      <c r="D279" t="s">
        <v>146</v>
      </c>
      <c r="E279" t="s">
        <v>438</v>
      </c>
      <c r="F279" s="1">
        <v>38543</v>
      </c>
      <c r="G279" s="1">
        <v>42543</v>
      </c>
      <c r="H279" s="1">
        <v>42543</v>
      </c>
      <c r="I279" s="1">
        <v>42543</v>
      </c>
      <c r="J279" s="1">
        <v>42543</v>
      </c>
    </row>
    <row r="280" spans="1:10" hidden="1" x14ac:dyDescent="0.3">
      <c r="A280" t="s">
        <v>42</v>
      </c>
      <c r="B280" t="s">
        <v>24</v>
      </c>
      <c r="C280" t="s">
        <v>18</v>
      </c>
      <c r="D280" t="s">
        <v>206</v>
      </c>
      <c r="E280" t="s">
        <v>439</v>
      </c>
      <c r="F280" s="1">
        <v>41845</v>
      </c>
      <c r="G280" s="1">
        <v>41895</v>
      </c>
      <c r="H280" s="1">
        <v>41895</v>
      </c>
      <c r="I280" s="1">
        <v>41905</v>
      </c>
      <c r="J280" s="1">
        <v>41905</v>
      </c>
    </row>
    <row r="281" spans="1:10" hidden="1" x14ac:dyDescent="0.3">
      <c r="A281" t="s">
        <v>42</v>
      </c>
      <c r="B281" t="s">
        <v>24</v>
      </c>
      <c r="C281" t="s">
        <v>18</v>
      </c>
      <c r="D281" t="s">
        <v>206</v>
      </c>
      <c r="E281" t="s">
        <v>440</v>
      </c>
      <c r="F281" s="1">
        <v>45511</v>
      </c>
      <c r="G281" s="1">
        <v>3595</v>
      </c>
      <c r="H281" s="1">
        <v>3595</v>
      </c>
      <c r="I281" s="1">
        <v>3595</v>
      </c>
      <c r="J281" s="1">
        <v>3595</v>
      </c>
    </row>
    <row r="282" spans="1:10" hidden="1" x14ac:dyDescent="0.3">
      <c r="A282" t="s">
        <v>42</v>
      </c>
      <c r="B282" t="s">
        <v>24</v>
      </c>
      <c r="C282" t="s">
        <v>18</v>
      </c>
      <c r="D282" t="s">
        <v>347</v>
      </c>
      <c r="E282" t="s">
        <v>441</v>
      </c>
      <c r="F282" s="1">
        <v>54076</v>
      </c>
      <c r="G282" s="1">
        <v>68276</v>
      </c>
      <c r="H282" s="1">
        <v>67626</v>
      </c>
      <c r="I282" s="1">
        <v>67626</v>
      </c>
      <c r="J282" s="1">
        <v>67676</v>
      </c>
    </row>
    <row r="283" spans="1:10" hidden="1" x14ac:dyDescent="0.3">
      <c r="A283" t="s">
        <v>42</v>
      </c>
      <c r="B283" t="s">
        <v>24</v>
      </c>
      <c r="C283" t="s">
        <v>18</v>
      </c>
      <c r="D283" t="s">
        <v>442</v>
      </c>
      <c r="E283" t="s">
        <v>443</v>
      </c>
      <c r="F283" s="1">
        <v>57185</v>
      </c>
      <c r="G283" s="1">
        <v>57185</v>
      </c>
      <c r="H283" s="1">
        <v>57185</v>
      </c>
      <c r="I283" s="1">
        <v>57185</v>
      </c>
      <c r="J283" s="1">
        <v>57185</v>
      </c>
    </row>
    <row r="284" spans="1:10" hidden="1" x14ac:dyDescent="0.3">
      <c r="A284" t="s">
        <v>42</v>
      </c>
      <c r="B284" t="s">
        <v>24</v>
      </c>
      <c r="C284" t="s">
        <v>18</v>
      </c>
      <c r="D284" t="s">
        <v>307</v>
      </c>
      <c r="E284" t="s">
        <v>444</v>
      </c>
      <c r="F284" s="1">
        <v>59569</v>
      </c>
      <c r="G284" s="1">
        <v>60269</v>
      </c>
      <c r="H284" s="1">
        <v>60269</v>
      </c>
      <c r="I284" s="1">
        <v>60269</v>
      </c>
      <c r="J284" s="1">
        <v>60269</v>
      </c>
    </row>
    <row r="285" spans="1:10" hidden="1" x14ac:dyDescent="0.3">
      <c r="A285" t="s">
        <v>42</v>
      </c>
      <c r="B285" t="s">
        <v>24</v>
      </c>
      <c r="C285" t="s">
        <v>18</v>
      </c>
      <c r="D285" t="s">
        <v>96</v>
      </c>
      <c r="E285" t="s">
        <v>445</v>
      </c>
      <c r="F285" s="1">
        <v>60000</v>
      </c>
      <c r="G285" s="1">
        <v>60000</v>
      </c>
      <c r="H285" s="1">
        <v>60000</v>
      </c>
      <c r="I285" s="1">
        <v>60000</v>
      </c>
      <c r="J285" s="1">
        <v>60000</v>
      </c>
    </row>
    <row r="286" spans="1:10" hidden="1" x14ac:dyDescent="0.3">
      <c r="A286" t="s">
        <v>42</v>
      </c>
      <c r="B286" t="s">
        <v>24</v>
      </c>
      <c r="C286" t="s">
        <v>18</v>
      </c>
      <c r="D286" t="s">
        <v>214</v>
      </c>
      <c r="E286" t="s">
        <v>446</v>
      </c>
      <c r="F286" s="1">
        <v>66336</v>
      </c>
      <c r="G286" s="1">
        <v>72936</v>
      </c>
      <c r="H286" s="1">
        <v>73784</v>
      </c>
      <c r="I286" s="1">
        <v>78284</v>
      </c>
      <c r="J286" s="1">
        <v>82684</v>
      </c>
    </row>
    <row r="287" spans="1:10" hidden="1" x14ac:dyDescent="0.3">
      <c r="A287" t="s">
        <v>42</v>
      </c>
      <c r="B287" t="s">
        <v>24</v>
      </c>
      <c r="C287" t="s">
        <v>18</v>
      </c>
      <c r="D287" t="s">
        <v>208</v>
      </c>
      <c r="E287" t="s">
        <v>447</v>
      </c>
      <c r="F287" s="1">
        <v>72250</v>
      </c>
      <c r="G287" s="1">
        <v>80250</v>
      </c>
      <c r="H287" s="1">
        <v>82250</v>
      </c>
      <c r="I287" s="1">
        <v>84450</v>
      </c>
      <c r="J287" s="1">
        <v>86750</v>
      </c>
    </row>
    <row r="288" spans="1:10" hidden="1" x14ac:dyDescent="0.3">
      <c r="A288" t="s">
        <v>42</v>
      </c>
      <c r="B288" t="s">
        <v>24</v>
      </c>
      <c r="C288" t="s">
        <v>18</v>
      </c>
      <c r="D288" t="s">
        <v>96</v>
      </c>
      <c r="E288" t="s">
        <v>448</v>
      </c>
      <c r="F288" s="1">
        <v>74830</v>
      </c>
      <c r="G288" s="1">
        <v>74830</v>
      </c>
      <c r="H288" s="1">
        <v>74830</v>
      </c>
      <c r="I288" s="1">
        <v>74830</v>
      </c>
      <c r="J288" s="1">
        <v>74830</v>
      </c>
    </row>
    <row r="289" spans="1:10" hidden="1" x14ac:dyDescent="0.3">
      <c r="A289" t="s">
        <v>42</v>
      </c>
      <c r="B289" t="s">
        <v>24</v>
      </c>
      <c r="C289" t="s">
        <v>18</v>
      </c>
      <c r="D289" t="s">
        <v>194</v>
      </c>
      <c r="E289" t="s">
        <v>449</v>
      </c>
      <c r="F289" s="1">
        <v>75747</v>
      </c>
      <c r="G289" s="1">
        <v>73147</v>
      </c>
      <c r="H289" s="1">
        <v>73147</v>
      </c>
      <c r="I289" s="1">
        <v>73147</v>
      </c>
      <c r="J289" s="1">
        <v>73147</v>
      </c>
    </row>
    <row r="290" spans="1:10" hidden="1" x14ac:dyDescent="0.3">
      <c r="A290" t="s">
        <v>42</v>
      </c>
      <c r="B290" t="s">
        <v>24</v>
      </c>
      <c r="C290" t="s">
        <v>18</v>
      </c>
      <c r="D290" t="s">
        <v>450</v>
      </c>
      <c r="E290" t="s">
        <v>451</v>
      </c>
      <c r="F290" s="1">
        <v>78300</v>
      </c>
      <c r="G290" s="1">
        <v>78300</v>
      </c>
      <c r="H290" s="1">
        <v>78300</v>
      </c>
      <c r="I290" s="1">
        <v>78300</v>
      </c>
      <c r="J290" s="1">
        <v>78300</v>
      </c>
    </row>
    <row r="291" spans="1:10" hidden="1" x14ac:dyDescent="0.3">
      <c r="A291" t="s">
        <v>42</v>
      </c>
      <c r="B291" t="s">
        <v>24</v>
      </c>
      <c r="C291" t="s">
        <v>18</v>
      </c>
      <c r="D291" t="s">
        <v>452</v>
      </c>
      <c r="E291" t="s">
        <v>453</v>
      </c>
      <c r="F291" s="1">
        <v>82232</v>
      </c>
      <c r="G291" s="1">
        <v>82232</v>
      </c>
      <c r="H291" s="1">
        <v>82232</v>
      </c>
      <c r="I291" s="1">
        <v>82232</v>
      </c>
      <c r="J291" s="1">
        <v>82232</v>
      </c>
    </row>
    <row r="292" spans="1:10" hidden="1" x14ac:dyDescent="0.3">
      <c r="A292" t="s">
        <v>42</v>
      </c>
      <c r="B292" t="s">
        <v>24</v>
      </c>
      <c r="C292" t="s">
        <v>18</v>
      </c>
      <c r="D292" t="s">
        <v>454</v>
      </c>
      <c r="E292" t="s">
        <v>455</v>
      </c>
      <c r="F292" s="1">
        <v>82791</v>
      </c>
      <c r="G292" s="1">
        <v>121791</v>
      </c>
      <c r="H292" s="1">
        <v>118641</v>
      </c>
      <c r="I292" s="1">
        <v>115491</v>
      </c>
      <c r="J292" s="1">
        <v>109191</v>
      </c>
    </row>
    <row r="293" spans="1:10" hidden="1" x14ac:dyDescent="0.3">
      <c r="A293" t="s">
        <v>42</v>
      </c>
      <c r="B293" t="s">
        <v>24</v>
      </c>
      <c r="C293" t="s">
        <v>18</v>
      </c>
      <c r="D293" t="s">
        <v>456</v>
      </c>
      <c r="E293" t="s">
        <v>457</v>
      </c>
      <c r="F293" s="1">
        <v>84352</v>
      </c>
      <c r="G293" s="1">
        <v>85087</v>
      </c>
      <c r="H293" s="1">
        <v>88860</v>
      </c>
      <c r="I293" s="1">
        <v>86350</v>
      </c>
      <c r="J293" s="1">
        <v>88101</v>
      </c>
    </row>
    <row r="294" spans="1:10" hidden="1" x14ac:dyDescent="0.3">
      <c r="A294" t="s">
        <v>42</v>
      </c>
      <c r="B294" t="s">
        <v>24</v>
      </c>
      <c r="C294" t="s">
        <v>18</v>
      </c>
      <c r="D294" t="s">
        <v>208</v>
      </c>
      <c r="E294" t="s">
        <v>458</v>
      </c>
      <c r="F294" s="1">
        <v>87304</v>
      </c>
      <c r="G294" s="1">
        <v>68308</v>
      </c>
      <c r="H294" s="1">
        <v>68308</v>
      </c>
      <c r="I294" s="1">
        <v>68308</v>
      </c>
      <c r="J294" s="1">
        <v>68308</v>
      </c>
    </row>
    <row r="295" spans="1:10" hidden="1" x14ac:dyDescent="0.3">
      <c r="A295" t="s">
        <v>42</v>
      </c>
      <c r="B295" t="s">
        <v>38</v>
      </c>
      <c r="C295" t="s">
        <v>33</v>
      </c>
      <c r="D295" t="s">
        <v>228</v>
      </c>
      <c r="E295" t="s">
        <v>459</v>
      </c>
      <c r="F295" s="1">
        <v>87770</v>
      </c>
      <c r="G295" s="1">
        <v>49600</v>
      </c>
      <c r="H295" s="1">
        <v>29460</v>
      </c>
      <c r="I295" s="1">
        <v>23560</v>
      </c>
      <c r="J295" s="1">
        <v>22800</v>
      </c>
    </row>
    <row r="296" spans="1:10" hidden="1" x14ac:dyDescent="0.3">
      <c r="A296" t="s">
        <v>42</v>
      </c>
      <c r="B296" t="s">
        <v>24</v>
      </c>
      <c r="C296" t="s">
        <v>18</v>
      </c>
      <c r="D296" t="s">
        <v>307</v>
      </c>
      <c r="E296" t="s">
        <v>460</v>
      </c>
      <c r="F296" s="1">
        <v>91837</v>
      </c>
      <c r="G296" s="1">
        <v>85037</v>
      </c>
      <c r="H296" s="1">
        <v>85037</v>
      </c>
      <c r="I296" s="1">
        <v>85037</v>
      </c>
      <c r="J296" s="1">
        <v>85037</v>
      </c>
    </row>
    <row r="297" spans="1:10" hidden="1" x14ac:dyDescent="0.3">
      <c r="A297" t="s">
        <v>42</v>
      </c>
      <c r="B297" t="s">
        <v>24</v>
      </c>
      <c r="C297" t="s">
        <v>18</v>
      </c>
      <c r="D297" t="s">
        <v>257</v>
      </c>
      <c r="E297" t="s">
        <v>461</v>
      </c>
      <c r="F297" s="1">
        <v>95858</v>
      </c>
      <c r="G297" s="1">
        <v>101858</v>
      </c>
      <c r="H297" s="1">
        <v>101858</v>
      </c>
      <c r="I297" s="1">
        <v>101858</v>
      </c>
      <c r="J297" s="1">
        <v>101858</v>
      </c>
    </row>
    <row r="298" spans="1:10" hidden="1" x14ac:dyDescent="0.3">
      <c r="A298" t="s">
        <v>42</v>
      </c>
      <c r="B298" t="s">
        <v>24</v>
      </c>
      <c r="C298" t="s">
        <v>18</v>
      </c>
      <c r="D298" t="s">
        <v>208</v>
      </c>
      <c r="E298" t="s">
        <v>462</v>
      </c>
      <c r="F298" s="1">
        <v>103043</v>
      </c>
      <c r="G298" s="1">
        <v>114393</v>
      </c>
      <c r="H298" s="1">
        <v>112393</v>
      </c>
      <c r="I298" s="1">
        <v>111393</v>
      </c>
      <c r="J298" s="1">
        <v>111393</v>
      </c>
    </row>
    <row r="299" spans="1:10" hidden="1" x14ac:dyDescent="0.3">
      <c r="A299" t="s">
        <v>42</v>
      </c>
      <c r="B299" t="s">
        <v>24</v>
      </c>
      <c r="C299" t="s">
        <v>20</v>
      </c>
      <c r="D299" t="s">
        <v>114</v>
      </c>
      <c r="E299" t="s">
        <v>463</v>
      </c>
      <c r="F299" s="1">
        <v>104758</v>
      </c>
      <c r="G299" s="1">
        <v>144165</v>
      </c>
      <c r="H299" s="1">
        <v>147123</v>
      </c>
      <c r="I299" s="1">
        <v>149682</v>
      </c>
      <c r="J299" s="1">
        <v>152153</v>
      </c>
    </row>
    <row r="300" spans="1:10" hidden="1" x14ac:dyDescent="0.3">
      <c r="A300" t="s">
        <v>42</v>
      </c>
      <c r="B300" t="s">
        <v>24</v>
      </c>
      <c r="C300" t="s">
        <v>18</v>
      </c>
      <c r="D300" t="s">
        <v>464</v>
      </c>
      <c r="E300" t="s">
        <v>465</v>
      </c>
      <c r="F300" s="1">
        <v>114060</v>
      </c>
      <c r="G300" s="1">
        <v>105825</v>
      </c>
      <c r="H300" s="1">
        <v>105825</v>
      </c>
      <c r="I300" s="1">
        <v>105825</v>
      </c>
      <c r="J300" s="1">
        <v>105825</v>
      </c>
    </row>
    <row r="301" spans="1:10" hidden="1" x14ac:dyDescent="0.3">
      <c r="A301" t="s">
        <v>42</v>
      </c>
      <c r="B301" t="s">
        <v>24</v>
      </c>
      <c r="C301" t="s">
        <v>18</v>
      </c>
      <c r="D301" t="s">
        <v>216</v>
      </c>
      <c r="E301" t="s">
        <v>466</v>
      </c>
      <c r="F301" s="1">
        <v>114592</v>
      </c>
      <c r="G301" s="1">
        <v>115592</v>
      </c>
      <c r="H301" s="1">
        <v>116192</v>
      </c>
      <c r="I301" s="1">
        <v>117192</v>
      </c>
      <c r="J301" s="1">
        <v>122492</v>
      </c>
    </row>
    <row r="302" spans="1:10" hidden="1" x14ac:dyDescent="0.3">
      <c r="A302" t="s">
        <v>42</v>
      </c>
      <c r="B302" t="s">
        <v>24</v>
      </c>
      <c r="C302" t="s">
        <v>18</v>
      </c>
      <c r="D302" t="s">
        <v>96</v>
      </c>
      <c r="E302" t="s">
        <v>467</v>
      </c>
      <c r="F302" s="1">
        <v>123419</v>
      </c>
      <c r="G302" s="1">
        <v>123419</v>
      </c>
      <c r="H302" s="1">
        <v>123419</v>
      </c>
      <c r="I302" s="1">
        <v>123419</v>
      </c>
      <c r="J302" s="1">
        <v>123419</v>
      </c>
    </row>
    <row r="303" spans="1:10" hidden="1" x14ac:dyDescent="0.3">
      <c r="A303" t="s">
        <v>42</v>
      </c>
      <c r="B303" t="s">
        <v>24</v>
      </c>
      <c r="C303" t="s">
        <v>18</v>
      </c>
      <c r="D303" t="s">
        <v>468</v>
      </c>
      <c r="E303" t="s">
        <v>469</v>
      </c>
      <c r="F303" s="1">
        <v>136942</v>
      </c>
      <c r="G303" s="1">
        <v>136985</v>
      </c>
      <c r="H303" s="1">
        <v>136985</v>
      </c>
      <c r="I303" s="1">
        <v>136985</v>
      </c>
      <c r="J303" s="1">
        <v>136985</v>
      </c>
    </row>
    <row r="304" spans="1:10" hidden="1" x14ac:dyDescent="0.3">
      <c r="A304" t="s">
        <v>42</v>
      </c>
      <c r="B304" t="s">
        <v>24</v>
      </c>
      <c r="C304" t="s">
        <v>18</v>
      </c>
      <c r="D304" t="s">
        <v>96</v>
      </c>
      <c r="E304" t="s">
        <v>470</v>
      </c>
      <c r="F304" s="1">
        <v>145624</v>
      </c>
      <c r="G304" s="1">
        <v>145624</v>
      </c>
      <c r="H304" s="1">
        <v>145624</v>
      </c>
      <c r="I304" s="1">
        <v>145624</v>
      </c>
      <c r="J304" s="1">
        <v>145624</v>
      </c>
    </row>
    <row r="305" spans="1:10" hidden="1" x14ac:dyDescent="0.3">
      <c r="A305" t="s">
        <v>42</v>
      </c>
      <c r="B305" t="s">
        <v>24</v>
      </c>
      <c r="C305" t="s">
        <v>18</v>
      </c>
      <c r="D305" t="s">
        <v>183</v>
      </c>
      <c r="E305" t="s">
        <v>471</v>
      </c>
      <c r="F305" s="1">
        <v>150580</v>
      </c>
      <c r="G305" s="1">
        <v>306862</v>
      </c>
      <c r="H305" s="1">
        <v>306863</v>
      </c>
      <c r="I305" s="1">
        <v>306863</v>
      </c>
      <c r="J305" s="1">
        <v>306863</v>
      </c>
    </row>
    <row r="306" spans="1:10" hidden="1" x14ac:dyDescent="0.3">
      <c r="A306" t="s">
        <v>42</v>
      </c>
      <c r="B306" t="s">
        <v>24</v>
      </c>
      <c r="C306" t="s">
        <v>18</v>
      </c>
      <c r="D306" t="s">
        <v>240</v>
      </c>
      <c r="E306" t="s">
        <v>472</v>
      </c>
      <c r="F306" s="1">
        <v>158170</v>
      </c>
      <c r="G306" s="1">
        <v>183267</v>
      </c>
      <c r="H306" s="1">
        <v>186906</v>
      </c>
      <c r="I306" s="1">
        <v>196056</v>
      </c>
      <c r="J306" s="1">
        <v>205769</v>
      </c>
    </row>
    <row r="307" spans="1:10" hidden="1" x14ac:dyDescent="0.3">
      <c r="A307" t="s">
        <v>42</v>
      </c>
      <c r="B307" t="s">
        <v>38</v>
      </c>
      <c r="C307" t="s">
        <v>33</v>
      </c>
      <c r="D307" t="s">
        <v>228</v>
      </c>
      <c r="E307" t="s">
        <v>473</v>
      </c>
      <c r="F307" s="1">
        <v>160119</v>
      </c>
      <c r="G307" s="1">
        <v>233081</v>
      </c>
      <c r="H307" s="1">
        <v>309420</v>
      </c>
      <c r="I307" s="1">
        <v>353950</v>
      </c>
      <c r="J307" s="1">
        <v>387240</v>
      </c>
    </row>
    <row r="308" spans="1:10" hidden="1" x14ac:dyDescent="0.3">
      <c r="A308" t="s">
        <v>42</v>
      </c>
      <c r="B308" t="s">
        <v>24</v>
      </c>
      <c r="C308" t="s">
        <v>18</v>
      </c>
      <c r="D308" t="s">
        <v>162</v>
      </c>
      <c r="E308" t="s">
        <v>474</v>
      </c>
      <c r="F308" s="1">
        <v>214065</v>
      </c>
      <c r="G308" s="1">
        <v>193782</v>
      </c>
      <c r="H308" s="1">
        <v>196416</v>
      </c>
      <c r="I308" s="1">
        <v>197085</v>
      </c>
      <c r="J308" s="1">
        <v>198843</v>
      </c>
    </row>
    <row r="309" spans="1:10" hidden="1" x14ac:dyDescent="0.3">
      <c r="A309" t="s">
        <v>69</v>
      </c>
      <c r="B309" t="s">
        <v>54</v>
      </c>
      <c r="C309" t="s">
        <v>45</v>
      </c>
      <c r="D309" t="s">
        <v>475</v>
      </c>
      <c r="E309" t="s">
        <v>476</v>
      </c>
      <c r="F309" s="1">
        <v>230114</v>
      </c>
      <c r="G309" s="1">
        <v>233636</v>
      </c>
      <c r="H309" s="1">
        <v>286411</v>
      </c>
      <c r="I309" s="1">
        <v>228036</v>
      </c>
      <c r="J309" s="1">
        <v>148074</v>
      </c>
    </row>
    <row r="310" spans="1:10" hidden="1" x14ac:dyDescent="0.3">
      <c r="A310" t="s">
        <v>42</v>
      </c>
      <c r="B310" t="s">
        <v>24</v>
      </c>
      <c r="C310" t="s">
        <v>18</v>
      </c>
      <c r="D310" t="s">
        <v>477</v>
      </c>
      <c r="E310" t="s">
        <v>478</v>
      </c>
      <c r="F310" s="1">
        <v>247777</v>
      </c>
      <c r="G310" s="1">
        <v>261106</v>
      </c>
      <c r="H310" s="1">
        <v>259506</v>
      </c>
      <c r="I310" s="1">
        <v>259056</v>
      </c>
      <c r="J310" s="1">
        <v>259356</v>
      </c>
    </row>
    <row r="311" spans="1:10" hidden="1" x14ac:dyDescent="0.3">
      <c r="A311" t="s">
        <v>42</v>
      </c>
      <c r="B311" t="s">
        <v>24</v>
      </c>
      <c r="C311" t="s">
        <v>18</v>
      </c>
      <c r="D311" t="s">
        <v>307</v>
      </c>
      <c r="E311" t="s">
        <v>479</v>
      </c>
      <c r="F311" s="1">
        <v>276301</v>
      </c>
      <c r="G311" s="1">
        <v>282178</v>
      </c>
      <c r="H311" s="1">
        <v>271401</v>
      </c>
      <c r="I311" s="1">
        <v>271183</v>
      </c>
      <c r="J311" s="1">
        <v>270802</v>
      </c>
    </row>
    <row r="312" spans="1:10" hidden="1" x14ac:dyDescent="0.3">
      <c r="A312" t="s">
        <v>42</v>
      </c>
      <c r="B312" t="s">
        <v>24</v>
      </c>
      <c r="C312" t="s">
        <v>18</v>
      </c>
      <c r="D312" t="s">
        <v>208</v>
      </c>
      <c r="E312" t="s">
        <v>480</v>
      </c>
      <c r="F312" s="1">
        <v>296383</v>
      </c>
      <c r="G312" s="1">
        <v>298083</v>
      </c>
      <c r="H312" s="1">
        <v>298083</v>
      </c>
      <c r="I312" s="1">
        <v>298083</v>
      </c>
      <c r="J312" s="1">
        <v>298083</v>
      </c>
    </row>
    <row r="313" spans="1:10" hidden="1" x14ac:dyDescent="0.3">
      <c r="A313" t="s">
        <v>42</v>
      </c>
      <c r="B313" t="s">
        <v>24</v>
      </c>
      <c r="C313" t="s">
        <v>18</v>
      </c>
      <c r="D313" t="s">
        <v>162</v>
      </c>
      <c r="E313" t="s">
        <v>481</v>
      </c>
      <c r="F313" s="1">
        <v>299510</v>
      </c>
      <c r="G313" s="1">
        <v>299560</v>
      </c>
      <c r="H313" s="1">
        <v>299590</v>
      </c>
      <c r="I313" s="1">
        <v>299600</v>
      </c>
      <c r="J313" s="1">
        <v>299610</v>
      </c>
    </row>
    <row r="314" spans="1:10" hidden="1" x14ac:dyDescent="0.3">
      <c r="A314" t="s">
        <v>42</v>
      </c>
      <c r="B314" t="s">
        <v>24</v>
      </c>
      <c r="C314" t="s">
        <v>18</v>
      </c>
      <c r="D314" t="s">
        <v>162</v>
      </c>
      <c r="E314" t="s">
        <v>482</v>
      </c>
      <c r="F314" s="1">
        <v>309570</v>
      </c>
      <c r="G314" s="1">
        <v>309794</v>
      </c>
      <c r="H314" s="1">
        <v>310108</v>
      </c>
      <c r="I314" s="1">
        <v>310108</v>
      </c>
      <c r="J314" s="1">
        <v>310108</v>
      </c>
    </row>
    <row r="315" spans="1:10" hidden="1" x14ac:dyDescent="0.3">
      <c r="A315" t="s">
        <v>42</v>
      </c>
      <c r="B315" t="s">
        <v>24</v>
      </c>
      <c r="C315" t="s">
        <v>18</v>
      </c>
      <c r="D315" t="s">
        <v>232</v>
      </c>
      <c r="E315" t="s">
        <v>483</v>
      </c>
      <c r="F315" s="1">
        <v>332675</v>
      </c>
      <c r="G315" s="1">
        <v>365178</v>
      </c>
      <c r="H315" s="1">
        <v>373354</v>
      </c>
      <c r="I315" s="1">
        <v>377662</v>
      </c>
      <c r="J315" s="1">
        <v>390342</v>
      </c>
    </row>
    <row r="316" spans="1:10" hidden="1" x14ac:dyDescent="0.3">
      <c r="A316" t="s">
        <v>42</v>
      </c>
      <c r="B316" t="s">
        <v>24</v>
      </c>
      <c r="C316" t="s">
        <v>18</v>
      </c>
      <c r="D316" t="s">
        <v>216</v>
      </c>
      <c r="E316" t="s">
        <v>484</v>
      </c>
      <c r="F316" s="1">
        <v>362010</v>
      </c>
      <c r="G316" s="1">
        <v>388925</v>
      </c>
      <c r="H316" s="1">
        <v>398125</v>
      </c>
      <c r="I316" s="1">
        <v>404325</v>
      </c>
      <c r="J316" s="1">
        <v>414070</v>
      </c>
    </row>
    <row r="317" spans="1:10" hidden="1" x14ac:dyDescent="0.3">
      <c r="A317" t="s">
        <v>42</v>
      </c>
      <c r="B317" t="s">
        <v>38</v>
      </c>
      <c r="C317" t="s">
        <v>35</v>
      </c>
      <c r="D317" t="s">
        <v>485</v>
      </c>
      <c r="E317" t="s">
        <v>486</v>
      </c>
      <c r="F317" s="1">
        <v>386927</v>
      </c>
      <c r="G317" s="1">
        <v>390284</v>
      </c>
      <c r="H317" s="1">
        <v>391485</v>
      </c>
      <c r="I317" s="1">
        <v>421706</v>
      </c>
      <c r="J317" s="1">
        <v>438349</v>
      </c>
    </row>
    <row r="318" spans="1:10" hidden="1" x14ac:dyDescent="0.3">
      <c r="A318" t="s">
        <v>42</v>
      </c>
      <c r="B318" t="s">
        <v>24</v>
      </c>
      <c r="C318" t="s">
        <v>18</v>
      </c>
      <c r="D318" t="s">
        <v>208</v>
      </c>
      <c r="E318" t="s">
        <v>487</v>
      </c>
      <c r="F318" s="1">
        <v>499990</v>
      </c>
      <c r="G318" s="1">
        <v>508290</v>
      </c>
      <c r="H318" s="1">
        <v>508290</v>
      </c>
      <c r="I318" s="1">
        <v>508290</v>
      </c>
      <c r="J318" s="1">
        <v>508290</v>
      </c>
    </row>
    <row r="319" spans="1:10" hidden="1" x14ac:dyDescent="0.3">
      <c r="A319" t="s">
        <v>42</v>
      </c>
      <c r="B319" t="s">
        <v>24</v>
      </c>
      <c r="C319" t="s">
        <v>20</v>
      </c>
      <c r="D319" t="s">
        <v>114</v>
      </c>
      <c r="E319" t="s">
        <v>488</v>
      </c>
      <c r="F319" s="1">
        <v>554092</v>
      </c>
      <c r="G319" s="1">
        <v>554576</v>
      </c>
      <c r="H319" s="1">
        <v>556853</v>
      </c>
      <c r="I319" s="1">
        <v>558881</v>
      </c>
      <c r="J319" s="1">
        <v>561006</v>
      </c>
    </row>
    <row r="320" spans="1:10" hidden="1" x14ac:dyDescent="0.3">
      <c r="A320" t="s">
        <v>42</v>
      </c>
      <c r="B320" t="s">
        <v>24</v>
      </c>
      <c r="C320" t="s">
        <v>18</v>
      </c>
      <c r="D320" t="s">
        <v>396</v>
      </c>
      <c r="E320" t="s">
        <v>489</v>
      </c>
      <c r="F320" s="1">
        <v>608670</v>
      </c>
      <c r="G320" s="1">
        <v>621855</v>
      </c>
      <c r="H320" s="1">
        <v>621699</v>
      </c>
      <c r="I320" s="1">
        <v>622973</v>
      </c>
      <c r="J320" s="1">
        <v>625839</v>
      </c>
    </row>
    <row r="321" spans="1:10" hidden="1" x14ac:dyDescent="0.3">
      <c r="A321" t="s">
        <v>42</v>
      </c>
      <c r="B321" t="s">
        <v>24</v>
      </c>
      <c r="C321" t="s">
        <v>8</v>
      </c>
      <c r="D321" t="s">
        <v>84</v>
      </c>
      <c r="E321" t="s">
        <v>490</v>
      </c>
      <c r="F321" s="1">
        <v>666700</v>
      </c>
      <c r="G321" s="1">
        <v>710885</v>
      </c>
      <c r="H321" s="1">
        <v>713750</v>
      </c>
      <c r="I321" s="1">
        <v>715800</v>
      </c>
      <c r="J321" s="1">
        <v>717800</v>
      </c>
    </row>
    <row r="322" spans="1:10" hidden="1" x14ac:dyDescent="0.3">
      <c r="A322" t="s">
        <v>42</v>
      </c>
      <c r="B322" t="s">
        <v>24</v>
      </c>
      <c r="C322" t="s">
        <v>18</v>
      </c>
      <c r="D322" t="s">
        <v>183</v>
      </c>
      <c r="E322" t="s">
        <v>491</v>
      </c>
      <c r="F322" s="1">
        <v>4800166</v>
      </c>
      <c r="G322" s="1">
        <v>4833978</v>
      </c>
      <c r="H322" s="1">
        <v>4820881</v>
      </c>
      <c r="I322" s="1">
        <v>4827082</v>
      </c>
      <c r="J322" s="1">
        <v>4855978</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37A905CA9CFF74298515E1AC18AAAD8" ma:contentTypeVersion="14" ma:contentTypeDescription="Opprett et nytt dokument." ma:contentTypeScope="" ma:versionID="64d4def8f878a0badfe08d606e66b4b5">
  <xsd:schema xmlns:xsd="http://www.w3.org/2001/XMLSchema" xmlns:xs="http://www.w3.org/2001/XMLSchema" xmlns:p="http://schemas.microsoft.com/office/2006/metadata/properties" xmlns:ns2="989aaf3d-6e60-4b22-8fc6-eab6ed6da64c" xmlns:ns3="05b13cfe-7c07-425a-bb58-bebcc0474ab3" targetNamespace="http://schemas.microsoft.com/office/2006/metadata/properties" ma:root="true" ma:fieldsID="b98c9393413252bf7153a4430bb3b387" ns2:_="" ns3:_="">
    <xsd:import namespace="989aaf3d-6e60-4b22-8fc6-eab6ed6da64c"/>
    <xsd:import namespace="05b13cfe-7c07-425a-bb58-bebcc0474a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tatu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aaf3d-6e60-4b22-8fc6-eab6ed6da6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2" nillable="true" ma:displayName="Status" ma:format="Dropdown" ma:internalName="Status">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Godkjenningsstatus" ma:internalName="Godkjennings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b13cfe-7c07-425a-bb58-bebcc0474ab3"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989aaf3d-6e60-4b22-8fc6-eab6ed6da64c" xsi:nil="true"/>
    <_Flow_SignoffStatus xmlns="989aaf3d-6e60-4b22-8fc6-eab6ed6da64c" xsi:nil="true"/>
    <SharedWithUsers xmlns="05b13cfe-7c07-425a-bb58-bebcc0474ab3">
      <UserInfo>
        <DisplayName>Helene Reeve Moller</DisplayName>
        <AccountId>32</AccountId>
        <AccountType/>
      </UserInfo>
    </SharedWithUsers>
  </documentManagement>
</p:properties>
</file>

<file path=customXml/itemProps1.xml><?xml version="1.0" encoding="utf-8"?>
<ds:datastoreItem xmlns:ds="http://schemas.openxmlformats.org/officeDocument/2006/customXml" ds:itemID="{64C1234A-BE01-473A-98DA-CFE6606C69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9aaf3d-6e60-4b22-8fc6-eab6ed6da64c"/>
    <ds:schemaRef ds:uri="05b13cfe-7c07-425a-bb58-bebcc0474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FF7EE3-C64F-4559-A5F2-0D357E292A08}">
  <ds:schemaRefs>
    <ds:schemaRef ds:uri="http://schemas.microsoft.com/sharepoint/v3/contenttype/forms"/>
  </ds:schemaRefs>
</ds:datastoreItem>
</file>

<file path=customXml/itemProps3.xml><?xml version="1.0" encoding="utf-8"?>
<ds:datastoreItem xmlns:ds="http://schemas.openxmlformats.org/officeDocument/2006/customXml" ds:itemID="{25DBF4D3-0D5A-4646-BCE8-B736FAD6120F}">
  <ds:schemaRefs>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purl.org/dc/terms/"/>
    <ds:schemaRef ds:uri="05b13cfe-7c07-425a-bb58-bebcc0474ab3"/>
    <ds:schemaRef ds:uri="989aaf3d-6e60-4b22-8fc6-eab6ed6da64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Bevilgningsoversikt 2022-2025 </vt:lpstr>
      <vt:lpstr>Bevilgn.overs. 2022-2025 m komm</vt:lpstr>
      <vt:lpstr>Pivot</vt:lpstr>
      <vt:lpstr>data bev.oversikt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Power BI</dc:creator>
  <cp:keywords/>
  <dc:description/>
  <cp:lastModifiedBy>Tore Berge</cp:lastModifiedBy>
  <cp:revision/>
  <cp:lastPrinted>2021-10-25T16:24:25Z</cp:lastPrinted>
  <dcterms:created xsi:type="dcterms:W3CDTF">2016-07-06T08:22:49Z</dcterms:created>
  <dcterms:modified xsi:type="dcterms:W3CDTF">2021-10-27T17:43:53Z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0x010100137A905CA9CFF74298515E1AC18AAAD8</vt:lpwstr>
  </property>
</Properties>
</file>